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yut.y\OneDrive - CAAT\Data and Information Service Group\1. Air Transport Statistics Data\03) Air Transport Statistics by Airport (Monthly)\Renamed\"/>
    </mc:Choice>
  </mc:AlternateContent>
  <xr:revisionPtr revIDLastSave="18" documentId="11_E28C7A3284CCB732787990441FB8FE29F707A7E1" xr6:coauthVersionLast="36" xr6:coauthVersionMax="36" xr10:uidLastSave="{8929FD67-F04D-4FA7-BD7E-D47A9AD75EF9}"/>
  <bookViews>
    <workbookView xWindow="0" yWindow="0" windowWidth="20490" windowHeight="7650" tabRatio="732" xr2:uid="{00000000-000D-0000-FFFF-FFFF00000000}"/>
  </bookViews>
  <sheets>
    <sheet name="Total Pax by AP Jan -Dec 23" sheetId="1" r:id="rId1"/>
    <sheet name="Total AC MM by AP Jan-Dec23" sheetId="6" r:id="rId2"/>
    <sheet name="Total Freight by AP Jan-Dec23" sheetId="7" r:id="rId3"/>
    <sheet name="AirportTH" sheetId="8" state="hidden" r:id="rId4"/>
  </sheets>
  <definedNames>
    <definedName name="_xlnm._FilterDatabase" localSheetId="3" hidden="1">AirportTH!$B$1:$C$1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7" l="1"/>
  <c r="AN8" i="7"/>
  <c r="B9" i="7"/>
  <c r="AN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AN10" i="7"/>
  <c r="AN11" i="7"/>
  <c r="AN48" i="7" s="1"/>
  <c r="AN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P24" i="7" s="1"/>
  <c r="AN25" i="7"/>
  <c r="AP25" i="7" s="1"/>
  <c r="AN26" i="7"/>
  <c r="AP26" i="7" s="1"/>
  <c r="AN27" i="7"/>
  <c r="AP27" i="7" s="1"/>
  <c r="AN28" i="7"/>
  <c r="AP28" i="7" s="1"/>
  <c r="AN29" i="7"/>
  <c r="AP29" i="7" s="1"/>
  <c r="AN30" i="7"/>
  <c r="AP30" i="7" s="1"/>
  <c r="AN31" i="7"/>
  <c r="AP31" i="7" s="1"/>
  <c r="AN32" i="7"/>
  <c r="AN33" i="7"/>
  <c r="AN34" i="7"/>
  <c r="AN35" i="7"/>
  <c r="AN36" i="7"/>
  <c r="AN37" i="7"/>
  <c r="AN38" i="7"/>
  <c r="AN39" i="7"/>
  <c r="AP39" i="7" s="1"/>
  <c r="AN40" i="7"/>
  <c r="AN41" i="7"/>
  <c r="AN42" i="7"/>
  <c r="AN43" i="7"/>
  <c r="AO8" i="7"/>
  <c r="AO9" i="7"/>
  <c r="AO10" i="7"/>
  <c r="AO11" i="7"/>
  <c r="AO12" i="7"/>
  <c r="AO13" i="7"/>
  <c r="AO14" i="7"/>
  <c r="AO15" i="7"/>
  <c r="AP15" i="7" s="1"/>
  <c r="AO16" i="7"/>
  <c r="AO17" i="7"/>
  <c r="AO18" i="7"/>
  <c r="AO19" i="7"/>
  <c r="AO20" i="7"/>
  <c r="AP20" i="7" s="1"/>
  <c r="AO21" i="7"/>
  <c r="AO22" i="7"/>
  <c r="AO23" i="7"/>
  <c r="AO24" i="7"/>
  <c r="AO25" i="7"/>
  <c r="AO26" i="7"/>
  <c r="AO27" i="7"/>
  <c r="AO28" i="7"/>
  <c r="AO29" i="7"/>
  <c r="AO30" i="7"/>
  <c r="AO31" i="7"/>
  <c r="AO32" i="7"/>
  <c r="AP32" i="7" s="1"/>
  <c r="AO33" i="7"/>
  <c r="AP33" i="7" s="1"/>
  <c r="AO34" i="7"/>
  <c r="AP34" i="7" s="1"/>
  <c r="AO35" i="7"/>
  <c r="AP35" i="7" s="1"/>
  <c r="AO36" i="7"/>
  <c r="AO37" i="7"/>
  <c r="AO38" i="7"/>
  <c r="AO39" i="7"/>
  <c r="AO40" i="7"/>
  <c r="AO41" i="7"/>
  <c r="AO42" i="7"/>
  <c r="AO43" i="7"/>
  <c r="AP8" i="7"/>
  <c r="AP9" i="7"/>
  <c r="AP10" i="7"/>
  <c r="AP12" i="7"/>
  <c r="AP13" i="7"/>
  <c r="AP16" i="7"/>
  <c r="AP17" i="7"/>
  <c r="AP19" i="7"/>
  <c r="AP36" i="7"/>
  <c r="AP37" i="7"/>
  <c r="AP40" i="7"/>
  <c r="AP43" i="7"/>
  <c r="AO51" i="7"/>
  <c r="AP51" i="7"/>
  <c r="AN51" i="7"/>
  <c r="B8" i="6"/>
  <c r="AN8" i="6"/>
  <c r="B9" i="6"/>
  <c r="AN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AN10" i="6"/>
  <c r="AP10" i="6" s="1"/>
  <c r="AN11" i="6"/>
  <c r="AP11" i="6" s="1"/>
  <c r="AN12" i="6"/>
  <c r="AP12" i="6" s="1"/>
  <c r="AN13" i="6"/>
  <c r="AN14" i="6"/>
  <c r="AN15" i="6"/>
  <c r="AN16" i="6"/>
  <c r="AN17" i="6"/>
  <c r="AN18" i="6"/>
  <c r="AN19" i="6"/>
  <c r="AN20" i="6"/>
  <c r="AN21" i="6"/>
  <c r="AN22" i="6"/>
  <c r="AN23" i="6"/>
  <c r="AN24" i="6"/>
  <c r="AP24" i="6" s="1"/>
  <c r="AN25" i="6"/>
  <c r="AP25" i="6" s="1"/>
  <c r="AN26" i="6"/>
  <c r="AP26" i="6" s="1"/>
  <c r="AN27" i="6"/>
  <c r="AP27" i="6" s="1"/>
  <c r="AN28" i="6"/>
  <c r="AP28" i="6" s="1"/>
  <c r="AN29" i="6"/>
  <c r="AP29" i="6" s="1"/>
  <c r="AN30" i="6"/>
  <c r="AP30" i="6" s="1"/>
  <c r="AN31" i="6"/>
  <c r="AP31" i="6" s="1"/>
  <c r="AN32" i="6"/>
  <c r="AP32" i="6" s="1"/>
  <c r="AN33" i="6"/>
  <c r="AN34" i="6"/>
  <c r="AN35" i="6"/>
  <c r="AN36" i="6"/>
  <c r="AN37" i="6"/>
  <c r="AN38" i="6"/>
  <c r="AN39" i="6"/>
  <c r="AN40" i="6"/>
  <c r="AN41" i="6"/>
  <c r="AN42" i="6"/>
  <c r="AN43" i="6"/>
  <c r="AP43" i="6" s="1"/>
  <c r="AP51" i="6" s="1"/>
  <c r="AO8" i="6"/>
  <c r="AO9" i="6"/>
  <c r="AO10" i="6"/>
  <c r="AO11" i="6"/>
  <c r="AO12" i="6"/>
  <c r="AO13" i="6"/>
  <c r="AO14" i="6"/>
  <c r="AO15" i="6"/>
  <c r="AP15" i="6" s="1"/>
  <c r="AO16" i="6"/>
  <c r="AO17" i="6"/>
  <c r="AO18" i="6"/>
  <c r="AO19" i="6"/>
  <c r="AO20" i="6"/>
  <c r="AP20" i="6" s="1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P34" i="6" s="1"/>
  <c r="AO35" i="6"/>
  <c r="AP35" i="6" s="1"/>
  <c r="AO36" i="6"/>
  <c r="AO37" i="6"/>
  <c r="AO38" i="6"/>
  <c r="AO39" i="6"/>
  <c r="AO40" i="6"/>
  <c r="AO41" i="6"/>
  <c r="AO42" i="6"/>
  <c r="AO43" i="6"/>
  <c r="AO51" i="6"/>
  <c r="AP19" i="6"/>
  <c r="AP40" i="6"/>
  <c r="AP42" i="6"/>
  <c r="AN50" i="6"/>
  <c r="AN9" i="1"/>
  <c r="AO9" i="1"/>
  <c r="AP9" i="1"/>
  <c r="AN10" i="1"/>
  <c r="AO10" i="1"/>
  <c r="AP10" i="1"/>
  <c r="AN11" i="1"/>
  <c r="AO11" i="1"/>
  <c r="AN12" i="1"/>
  <c r="AO12" i="1"/>
  <c r="AP12" i="1"/>
  <c r="AN13" i="1"/>
  <c r="AO13" i="1"/>
  <c r="AP13" i="1"/>
  <c r="AN14" i="1"/>
  <c r="AO14" i="1"/>
  <c r="AP14" i="1"/>
  <c r="AN15" i="1"/>
  <c r="AO15" i="1"/>
  <c r="AP15" i="1"/>
  <c r="AN16" i="1"/>
  <c r="AO16" i="1"/>
  <c r="AP16" i="1"/>
  <c r="AN17" i="1"/>
  <c r="AO17" i="1"/>
  <c r="AN18" i="1"/>
  <c r="AO18" i="1"/>
  <c r="AN19" i="1"/>
  <c r="AO19" i="1"/>
  <c r="AP19" i="1"/>
  <c r="AN20" i="1"/>
  <c r="AO20" i="1"/>
  <c r="AP20" i="1"/>
  <c r="AN21" i="1"/>
  <c r="AO21" i="1"/>
  <c r="AP21" i="1"/>
  <c r="AN22" i="1"/>
  <c r="AO22" i="1"/>
  <c r="AP22" i="1"/>
  <c r="AN23" i="1"/>
  <c r="AO23" i="1"/>
  <c r="AN24" i="1"/>
  <c r="AO24" i="1"/>
  <c r="AN25" i="1"/>
  <c r="AO25" i="1"/>
  <c r="AP25" i="1"/>
  <c r="AN26" i="1"/>
  <c r="AO26" i="1"/>
  <c r="AN27" i="1"/>
  <c r="AP27" i="1" s="1"/>
  <c r="AO27" i="1"/>
  <c r="AN28" i="1"/>
  <c r="AO28" i="1"/>
  <c r="AP28" i="1"/>
  <c r="AN29" i="1"/>
  <c r="AO29" i="1"/>
  <c r="AP29" i="1"/>
  <c r="AN30" i="1"/>
  <c r="AO30" i="1"/>
  <c r="AN31" i="1"/>
  <c r="AO31" i="1"/>
  <c r="AN32" i="1"/>
  <c r="AP32" i="1" s="1"/>
  <c r="AO32" i="1"/>
  <c r="AN33" i="1"/>
  <c r="AO33" i="1"/>
  <c r="AN34" i="1"/>
  <c r="AO34" i="1"/>
  <c r="AP34" i="1"/>
  <c r="AN35" i="1"/>
  <c r="AO35" i="1"/>
  <c r="AP35" i="1"/>
  <c r="AN36" i="1"/>
  <c r="AO36" i="1"/>
  <c r="AP36" i="1"/>
  <c r="AN37" i="1"/>
  <c r="AO37" i="1"/>
  <c r="AP37" i="1" s="1"/>
  <c r="AN38" i="1"/>
  <c r="AO38" i="1"/>
  <c r="AN39" i="1"/>
  <c r="AO39" i="1"/>
  <c r="AN40" i="1"/>
  <c r="AO40" i="1"/>
  <c r="AP40" i="1"/>
  <c r="AN41" i="1"/>
  <c r="AO41" i="1"/>
  <c r="AP41" i="1"/>
  <c r="AN42" i="1"/>
  <c r="AP42" i="1" s="1"/>
  <c r="AO42" i="1"/>
  <c r="AN43" i="1"/>
  <c r="AO43" i="1"/>
  <c r="AP43" i="1"/>
  <c r="E44" i="1"/>
  <c r="H44" i="1"/>
  <c r="K44" i="1"/>
  <c r="N44" i="1"/>
  <c r="D44" i="1"/>
  <c r="F44" i="1"/>
  <c r="G44" i="1"/>
  <c r="I44" i="1"/>
  <c r="J44" i="1"/>
  <c r="L44" i="1"/>
  <c r="M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O8" i="1"/>
  <c r="AN8" i="1"/>
  <c r="E48" i="7"/>
  <c r="F48" i="7"/>
  <c r="G48" i="7"/>
  <c r="H48" i="7"/>
  <c r="I48" i="7"/>
  <c r="J48" i="7"/>
  <c r="K48" i="7"/>
  <c r="L48" i="7"/>
  <c r="M48" i="7"/>
  <c r="N48" i="7"/>
  <c r="O48" i="7"/>
  <c r="O52" i="7" s="1"/>
  <c r="P48" i="7"/>
  <c r="P52" i="7" s="1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AE48" i="7"/>
  <c r="AF48" i="7"/>
  <c r="AG48" i="7"/>
  <c r="AH48" i="7"/>
  <c r="AI48" i="7"/>
  <c r="AJ48" i="7"/>
  <c r="AK48" i="7"/>
  <c r="AL48" i="7"/>
  <c r="AM48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U52" i="7" s="1"/>
  <c r="V49" i="7"/>
  <c r="W49" i="7"/>
  <c r="W52" i="7" s="1"/>
  <c r="X49" i="7"/>
  <c r="X52" i="7" s="1"/>
  <c r="Y49" i="7"/>
  <c r="Z49" i="7"/>
  <c r="AA49" i="7"/>
  <c r="AB49" i="7"/>
  <c r="AC49" i="7"/>
  <c r="AD49" i="7"/>
  <c r="AE49" i="7"/>
  <c r="AF49" i="7"/>
  <c r="AG49" i="7"/>
  <c r="AH49" i="7"/>
  <c r="AI49" i="7"/>
  <c r="AJ49" i="7"/>
  <c r="AK49" i="7"/>
  <c r="AL49" i="7"/>
  <c r="AM49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AE50" i="7"/>
  <c r="AF50" i="7"/>
  <c r="AG50" i="7"/>
  <c r="AH50" i="7"/>
  <c r="AI50" i="7"/>
  <c r="AJ50" i="7"/>
  <c r="AK50" i="7"/>
  <c r="AL50" i="7"/>
  <c r="AM50" i="7"/>
  <c r="E51" i="7"/>
  <c r="F51" i="7"/>
  <c r="G51" i="7"/>
  <c r="H51" i="7"/>
  <c r="I51" i="7"/>
  <c r="J51" i="7"/>
  <c r="J52" i="7" s="1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AE51" i="7"/>
  <c r="AF51" i="7"/>
  <c r="AG51" i="7"/>
  <c r="AH51" i="7"/>
  <c r="AI51" i="7"/>
  <c r="AJ51" i="7"/>
  <c r="AK51" i="7"/>
  <c r="AL51" i="7"/>
  <c r="AM51" i="7"/>
  <c r="D49" i="7"/>
  <c r="D50" i="7"/>
  <c r="D51" i="7"/>
  <c r="D48" i="7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D49" i="6"/>
  <c r="D50" i="6"/>
  <c r="D51" i="6"/>
  <c r="D48" i="6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C52" i="1" s="1"/>
  <c r="AD48" i="1"/>
  <c r="AD52" i="1" s="1"/>
  <c r="AE48" i="1"/>
  <c r="AE52" i="1" s="1"/>
  <c r="AF48" i="1"/>
  <c r="AG48" i="1"/>
  <c r="AH48" i="1"/>
  <c r="AI48" i="1"/>
  <c r="AJ48" i="1"/>
  <c r="AK48" i="1"/>
  <c r="AL48" i="1"/>
  <c r="AM48" i="1"/>
  <c r="E49" i="1"/>
  <c r="F49" i="1"/>
  <c r="G49" i="1"/>
  <c r="H49" i="1"/>
  <c r="I49" i="1"/>
  <c r="J49" i="1"/>
  <c r="K49" i="1"/>
  <c r="L49" i="1"/>
  <c r="M49" i="1"/>
  <c r="N49" i="1"/>
  <c r="O49" i="1"/>
  <c r="O52" i="1" s="1"/>
  <c r="P49" i="1"/>
  <c r="P52" i="1" s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I52" i="1" s="1"/>
  <c r="AJ49" i="1"/>
  <c r="AJ52" i="1" s="1"/>
  <c r="AK49" i="1"/>
  <c r="AL49" i="1"/>
  <c r="AM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D49" i="1"/>
  <c r="D50" i="1"/>
  <c r="D51" i="1"/>
  <c r="D48" i="1"/>
  <c r="AL44" i="6"/>
  <c r="AK44" i="6"/>
  <c r="AI44" i="6"/>
  <c r="AH44" i="6"/>
  <c r="AE44" i="6"/>
  <c r="AC44" i="6"/>
  <c r="W44" i="6"/>
  <c r="Q44" i="6"/>
  <c r="AN46" i="7"/>
  <c r="AK46" i="7"/>
  <c r="AH46" i="7"/>
  <c r="AE46" i="7"/>
  <c r="AB46" i="7"/>
  <c r="Y46" i="7"/>
  <c r="V46" i="7"/>
  <c r="S46" i="7"/>
  <c r="P46" i="7"/>
  <c r="M46" i="7"/>
  <c r="J46" i="7"/>
  <c r="G46" i="7"/>
  <c r="D46" i="7"/>
  <c r="AL44" i="7"/>
  <c r="AK44" i="7"/>
  <c r="AI44" i="7"/>
  <c r="AH44" i="7"/>
  <c r="AF44" i="7"/>
  <c r="AE44" i="7"/>
  <c r="AC44" i="7"/>
  <c r="AB44" i="7"/>
  <c r="Z44" i="7"/>
  <c r="Y44" i="7"/>
  <c r="W44" i="7"/>
  <c r="V44" i="7"/>
  <c r="Q44" i="7"/>
  <c r="P44" i="7"/>
  <c r="N44" i="7"/>
  <c r="M44" i="7"/>
  <c r="K44" i="7"/>
  <c r="J44" i="7"/>
  <c r="H44" i="7"/>
  <c r="G44" i="7"/>
  <c r="E44" i="7"/>
  <c r="D44" i="7"/>
  <c r="AN46" i="6"/>
  <c r="AK46" i="6"/>
  <c r="AH46" i="6"/>
  <c r="AE46" i="6"/>
  <c r="AB46" i="6"/>
  <c r="Y46" i="6"/>
  <c r="V46" i="6"/>
  <c r="S46" i="6"/>
  <c r="P46" i="6"/>
  <c r="M46" i="6"/>
  <c r="J46" i="6"/>
  <c r="G46" i="6"/>
  <c r="D46" i="6"/>
  <c r="AF44" i="6"/>
  <c r="AB44" i="6"/>
  <c r="Z44" i="6"/>
  <c r="Y44" i="6"/>
  <c r="V44" i="6"/>
  <c r="T44" i="6"/>
  <c r="S44" i="6"/>
  <c r="P44" i="6"/>
  <c r="N44" i="6"/>
  <c r="M44" i="6"/>
  <c r="K44" i="6"/>
  <c r="J44" i="6"/>
  <c r="H44" i="6"/>
  <c r="G44" i="6"/>
  <c r="E44" i="6"/>
  <c r="D44" i="6"/>
  <c r="AG44" i="6"/>
  <c r="AO51" i="1"/>
  <c r="AN51" i="1"/>
  <c r="AN46" i="1"/>
  <c r="AK46" i="1"/>
  <c r="AH46" i="1"/>
  <c r="AE46" i="1"/>
  <c r="AB46" i="1"/>
  <c r="Y46" i="1"/>
  <c r="V46" i="1"/>
  <c r="S46" i="1"/>
  <c r="P46" i="1"/>
  <c r="M46" i="1"/>
  <c r="J46" i="1"/>
  <c r="G46" i="1"/>
  <c r="D46" i="1"/>
  <c r="X44" i="7"/>
  <c r="AO48" i="1"/>
  <c r="AM44" i="6"/>
  <c r="AJ44" i="6"/>
  <c r="AD44" i="6"/>
  <c r="X44" i="6"/>
  <c r="R44" i="6"/>
  <c r="AG44" i="7"/>
  <c r="AA44" i="6"/>
  <c r="O44" i="6"/>
  <c r="AM44" i="7"/>
  <c r="L44" i="7"/>
  <c r="L44" i="6"/>
  <c r="U44" i="6"/>
  <c r="R44" i="7"/>
  <c r="I44" i="7"/>
  <c r="I44" i="6"/>
  <c r="F44" i="6"/>
  <c r="AJ44" i="7"/>
  <c r="AD44" i="7"/>
  <c r="AA44" i="7"/>
  <c r="O44" i="7"/>
  <c r="F44" i="7"/>
  <c r="AP8" i="1"/>
  <c r="AP51" i="1"/>
  <c r="S44" i="7"/>
  <c r="U44" i="7"/>
  <c r="T44" i="7"/>
  <c r="AF52" i="7" l="1"/>
  <c r="AP42" i="7"/>
  <c r="AP22" i="7"/>
  <c r="AP41" i="7"/>
  <c r="AP50" i="7" s="1"/>
  <c r="AP21" i="7"/>
  <c r="D52" i="7"/>
  <c r="AO50" i="7"/>
  <c r="AH52" i="7"/>
  <c r="AN50" i="7"/>
  <c r="AN44" i="7"/>
  <c r="AO44" i="7"/>
  <c r="AE52" i="7"/>
  <c r="AC52" i="7"/>
  <c r="AN49" i="7"/>
  <c r="N52" i="7"/>
  <c r="I52" i="7"/>
  <c r="AG52" i="7"/>
  <c r="M52" i="7"/>
  <c r="AB52" i="7"/>
  <c r="H52" i="7"/>
  <c r="AP38" i="7"/>
  <c r="AP18" i="7"/>
  <c r="L52" i="7"/>
  <c r="AA52" i="7"/>
  <c r="G52" i="7"/>
  <c r="V52" i="7"/>
  <c r="AJ52" i="7"/>
  <c r="K52" i="7"/>
  <c r="Z52" i="7"/>
  <c r="F52" i="7"/>
  <c r="AI52" i="7"/>
  <c r="AD52" i="7"/>
  <c r="Y52" i="7"/>
  <c r="E52" i="7"/>
  <c r="T52" i="7"/>
  <c r="S52" i="7"/>
  <c r="AL52" i="7"/>
  <c r="R52" i="7"/>
  <c r="AO49" i="7"/>
  <c r="AM52" i="7"/>
  <c r="AK52" i="7"/>
  <c r="Q52" i="7"/>
  <c r="AP14" i="7"/>
  <c r="AP11" i="7"/>
  <c r="AO48" i="7"/>
  <c r="AP23" i="7"/>
  <c r="Y52" i="6"/>
  <c r="AI52" i="6"/>
  <c r="I52" i="6"/>
  <c r="AH52" i="6"/>
  <c r="H52" i="6"/>
  <c r="AL52" i="6"/>
  <c r="AG52" i="6"/>
  <c r="G52" i="6"/>
  <c r="Q52" i="6"/>
  <c r="L52" i="6"/>
  <c r="K52" i="6"/>
  <c r="AK52" i="6"/>
  <c r="AP39" i="6"/>
  <c r="AJ52" i="6"/>
  <c r="T52" i="6"/>
  <c r="AC52" i="6"/>
  <c r="X52" i="6"/>
  <c r="N52" i="6"/>
  <c r="AB52" i="6"/>
  <c r="W52" i="6"/>
  <c r="R52" i="6"/>
  <c r="M52" i="6"/>
  <c r="AF52" i="6"/>
  <c r="AP22" i="6"/>
  <c r="AP38" i="6"/>
  <c r="AP18" i="6"/>
  <c r="F52" i="6"/>
  <c r="S52" i="6"/>
  <c r="E52" i="6"/>
  <c r="O52" i="6"/>
  <c r="AM52" i="6"/>
  <c r="AE52" i="6"/>
  <c r="AD52" i="6"/>
  <c r="D52" i="6"/>
  <c r="P52" i="6"/>
  <c r="J52" i="6"/>
  <c r="AA52" i="6"/>
  <c r="AP23" i="6"/>
  <c r="Z52" i="6"/>
  <c r="V52" i="6"/>
  <c r="U52" i="6"/>
  <c r="AP41" i="6"/>
  <c r="AP50" i="6" s="1"/>
  <c r="AP21" i="6"/>
  <c r="AP33" i="6"/>
  <c r="AP39" i="1"/>
  <c r="D52" i="1"/>
  <c r="AO44" i="1"/>
  <c r="AP24" i="1"/>
  <c r="G52" i="1"/>
  <c r="AP33" i="1"/>
  <c r="AP17" i="1"/>
  <c r="F52" i="1"/>
  <c r="AP50" i="1"/>
  <c r="AP26" i="1"/>
  <c r="AP11" i="1"/>
  <c r="AP48" i="1" s="1"/>
  <c r="AM52" i="1"/>
  <c r="AL52" i="1"/>
  <c r="AK52" i="1"/>
  <c r="AN48" i="1"/>
  <c r="AP23" i="1"/>
  <c r="AN44" i="1"/>
  <c r="AO49" i="1"/>
  <c r="AO52" i="1" s="1"/>
  <c r="I52" i="1"/>
  <c r="S52" i="1"/>
  <c r="AN49" i="1"/>
  <c r="AG52" i="1"/>
  <c r="H52" i="1"/>
  <c r="R52" i="1"/>
  <c r="AF52" i="1"/>
  <c r="Q52" i="1"/>
  <c r="K52" i="1"/>
  <c r="J52" i="1"/>
  <c r="E52" i="1"/>
  <c r="N52" i="1"/>
  <c r="AO50" i="1"/>
  <c r="AP38" i="1"/>
  <c r="Z52" i="1"/>
  <c r="AN50" i="1"/>
  <c r="AP31" i="1"/>
  <c r="Y52" i="1"/>
  <c r="AP30" i="1"/>
  <c r="AH52" i="1"/>
  <c r="X52" i="1"/>
  <c r="W52" i="1"/>
  <c r="AA52" i="1"/>
  <c r="V52" i="1"/>
  <c r="U52" i="1"/>
  <c r="T52" i="1"/>
  <c r="M52" i="1"/>
  <c r="L52" i="1"/>
  <c r="AP18" i="1"/>
  <c r="AB52" i="1"/>
  <c r="AO49" i="6"/>
  <c r="AO44" i="6"/>
  <c r="AO48" i="6"/>
  <c r="AP14" i="6"/>
  <c r="AP37" i="6"/>
  <c r="AP17" i="6"/>
  <c r="AO50" i="6"/>
  <c r="AP36" i="6"/>
  <c r="AP16" i="6"/>
  <c r="AP9" i="6"/>
  <c r="AN51" i="6"/>
  <c r="AP13" i="6"/>
  <c r="AP8" i="6"/>
  <c r="AP48" i="6"/>
  <c r="AN48" i="6"/>
  <c r="AN44" i="6"/>
  <c r="AN49" i="6"/>
  <c r="AN52" i="7" l="1"/>
  <c r="AP49" i="7"/>
  <c r="AO52" i="7"/>
  <c r="AR48" i="7"/>
  <c r="AP44" i="7"/>
  <c r="AP48" i="7"/>
  <c r="AP44" i="6"/>
  <c r="AO52" i="6"/>
  <c r="AR52" i="6" s="1"/>
  <c r="AR50" i="6"/>
  <c r="AP49" i="6"/>
  <c r="AP52" i="6" s="1"/>
  <c r="AS49" i="6" s="1"/>
  <c r="AP49" i="1"/>
  <c r="AP52" i="1" s="1"/>
  <c r="AR50" i="1"/>
  <c r="AR52" i="1"/>
  <c r="AR48" i="1"/>
  <c r="AR51" i="1"/>
  <c r="AR49" i="1"/>
  <c r="AN52" i="1"/>
  <c r="AQ50" i="1" s="1"/>
  <c r="AP44" i="1"/>
  <c r="AQ52" i="1"/>
  <c r="AQ48" i="1"/>
  <c r="AQ51" i="1"/>
  <c r="AN52" i="6"/>
  <c r="AQ49" i="6" s="1"/>
  <c r="AQ52" i="7" l="1"/>
  <c r="AQ48" i="7"/>
  <c r="AQ50" i="7"/>
  <c r="AQ51" i="7"/>
  <c r="AQ49" i="7"/>
  <c r="AP52" i="7"/>
  <c r="AS48" i="7" s="1"/>
  <c r="AR51" i="7"/>
  <c r="AR52" i="7"/>
  <c r="AR50" i="7"/>
  <c r="AR49" i="7"/>
  <c r="AR49" i="6"/>
  <c r="AR48" i="6"/>
  <c r="AR51" i="6"/>
  <c r="AS49" i="1"/>
  <c r="AQ49" i="1"/>
  <c r="AS52" i="1"/>
  <c r="AS50" i="1"/>
  <c r="AS51" i="1"/>
  <c r="AS48" i="1"/>
  <c r="AS52" i="6"/>
  <c r="AS51" i="6"/>
  <c r="AS50" i="6"/>
  <c r="AS48" i="6"/>
  <c r="AQ52" i="6"/>
  <c r="AQ50" i="6"/>
  <c r="AQ51" i="6"/>
  <c r="AQ48" i="6"/>
  <c r="AS49" i="7" l="1"/>
  <c r="AS52" i="7"/>
  <c r="AS51" i="7"/>
  <c r="AS50" i="7"/>
</calcChain>
</file>

<file path=xl/sharedStrings.xml><?xml version="1.0" encoding="utf-8"?>
<sst xmlns="http://schemas.openxmlformats.org/spreadsheetml/2006/main" count="478" uniqueCount="58">
  <si>
    <t>AOT</t>
  </si>
  <si>
    <t>DOA</t>
  </si>
  <si>
    <t>UTP+PG</t>
  </si>
  <si>
    <t>Passenger</t>
  </si>
  <si>
    <t>Airport</t>
  </si>
  <si>
    <t>Q1 - 2023</t>
  </si>
  <si>
    <t>Q2 - 2023</t>
  </si>
  <si>
    <t>Q3 - 2023</t>
  </si>
  <si>
    <t>Q4 - 2023</t>
  </si>
  <si>
    <t>DOM</t>
  </si>
  <si>
    <t>INT</t>
  </si>
  <si>
    <t>Total</t>
  </si>
  <si>
    <t>Bangkok Don Mueang International Airport</t>
  </si>
  <si>
    <t>Bangkok Suvarnabhumi International Airport</t>
  </si>
  <si>
    <t>Buriram</t>
  </si>
  <si>
    <t>Chiang Mai</t>
  </si>
  <si>
    <t>Chiang Rai</t>
  </si>
  <si>
    <t>Chumphon</t>
  </si>
  <si>
    <t>Hat Yai</t>
  </si>
  <si>
    <t>Hua Hin</t>
  </si>
  <si>
    <t>Khon Kaen</t>
  </si>
  <si>
    <t>Ko Samui</t>
  </si>
  <si>
    <t>Krabi</t>
  </si>
  <si>
    <t>Lampang</t>
  </si>
  <si>
    <t>Loei</t>
  </si>
  <si>
    <t>Mae Hong Son</t>
  </si>
  <si>
    <t>Mae Sot</t>
  </si>
  <si>
    <t>Nakhon Phanom</t>
  </si>
  <si>
    <t>Nakhonratchasima</t>
  </si>
  <si>
    <t>Nakhon Si Thammarat</t>
  </si>
  <si>
    <t>Nan</t>
  </si>
  <si>
    <t>Narathiwat</t>
  </si>
  <si>
    <t>Phitsanulok</t>
  </si>
  <si>
    <t>Phrae</t>
  </si>
  <si>
    <t>Phetchabun</t>
  </si>
  <si>
    <t>Phuket</t>
  </si>
  <si>
    <t>Ranong</t>
  </si>
  <si>
    <t>Roi Et</t>
  </si>
  <si>
    <t>Sakon Nakhon</t>
  </si>
  <si>
    <t>Sukhothai</t>
  </si>
  <si>
    <t>Surat Thani</t>
  </si>
  <si>
    <t>Trang</t>
  </si>
  <si>
    <t>Trat</t>
  </si>
  <si>
    <t>Ubon Ratchathani</t>
  </si>
  <si>
    <t>Udon Thani</t>
  </si>
  <si>
    <t>U-Tapao</t>
  </si>
  <si>
    <t>Pai</t>
  </si>
  <si>
    <t>Betong</t>
  </si>
  <si>
    <t>Grand Total</t>
  </si>
  <si>
    <t>Airport Operator</t>
  </si>
  <si>
    <t>Proportion</t>
  </si>
  <si>
    <t>PG</t>
  </si>
  <si>
    <t>UTP</t>
  </si>
  <si>
    <t>Aircraft Movement</t>
  </si>
  <si>
    <t>*Unit : Kg.</t>
  </si>
  <si>
    <t>Air Freight 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</si>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</sst>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87" formatCode="_(* #,##0_);_(* \(#,##0\);_(* &quot;-&quot;??_);_(@_)"/>
    <numFmt numFmtId="188" formatCode="0.0%"/>
    <numFmt numFmtId="189" formatCode="B1mmm\-yy"/>
    <numFmt numFmtId="190" formatCode="_(* #,##0.0_);_(* \(#,##0.0\);_(* &quot;-&quot;??_);_(@_)"/>
  </numFmts>
  <fonts count="11" x14ac:knownFonts="1">
    <font>
      <sz val="11"/>
      <color indexed="8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1"/>
      <color indexed="8"/>
      <name val="Tahoma"/>
      <family val="2"/>
      <scheme val="minor"/>
    </font>
    <font>
      <b/>
      <sz val="14"/>
      <color rgb="FF002060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name val="Tahoma"/>
      <family val="2"/>
      <scheme val="minor"/>
    </font>
    <font>
      <b/>
      <sz val="11"/>
      <color rgb="FFFF0000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1">
    <xf numFmtId="0" fontId="0" fillId="0" borderId="0" xfId="0"/>
    <xf numFmtId="0" fontId="3" fillId="4" borderId="1" xfId="0" applyFont="1" applyFill="1" applyBorder="1" applyAlignment="1">
      <alignment horizontal="left"/>
    </xf>
    <xf numFmtId="187" fontId="3" fillId="5" borderId="1" xfId="1" applyNumberFormat="1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87" fontId="0" fillId="0" borderId="1" xfId="0" applyNumberFormat="1" applyBorder="1"/>
    <xf numFmtId="188" fontId="0" fillId="0" borderId="1" xfId="2" applyNumberFormat="1" applyFont="1" applyBorder="1"/>
    <xf numFmtId="189" fontId="0" fillId="0" borderId="0" xfId="0" applyNumberFormat="1"/>
    <xf numFmtId="0" fontId="6" fillId="0" borderId="0" xfId="0" applyFont="1" applyAlignment="1">
      <alignment horizontal="left"/>
    </xf>
    <xf numFmtId="187" fontId="0" fillId="0" borderId="0" xfId="1" applyNumberFormat="1" applyFont="1"/>
    <xf numFmtId="188" fontId="0" fillId="0" borderId="0" xfId="2" applyNumberFormat="1" applyFont="1"/>
    <xf numFmtId="187" fontId="0" fillId="0" borderId="0" xfId="0" applyNumberFormat="1"/>
    <xf numFmtId="0" fontId="0" fillId="10" borderId="0" xfId="0" applyFill="1"/>
    <xf numFmtId="0" fontId="0" fillId="11" borderId="0" xfId="0" applyFill="1"/>
    <xf numFmtId="188" fontId="0" fillId="0" borderId="1" xfId="2" applyNumberFormat="1" applyFont="1" applyFill="1" applyBorder="1"/>
    <xf numFmtId="190" fontId="3" fillId="5" borderId="1" xfId="1" applyNumberFormat="1" applyFont="1" applyFill="1" applyBorder="1" applyAlignment="1">
      <alignment horizontal="left"/>
    </xf>
    <xf numFmtId="0" fontId="9" fillId="7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left"/>
    </xf>
    <xf numFmtId="0" fontId="1" fillId="12" borderId="1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0" fillId="0" borderId="0" xfId="0" applyFont="1"/>
    <xf numFmtId="0" fontId="0" fillId="0" borderId="0" xfId="0" applyFill="1" applyBorder="1"/>
    <xf numFmtId="0" fontId="9" fillId="0" borderId="0" xfId="0" applyFont="1" applyFill="1" applyBorder="1"/>
    <xf numFmtId="0" fontId="3" fillId="0" borderId="1" xfId="0" applyFont="1" applyBorder="1" applyAlignment="1">
      <alignment horizontal="center"/>
    </xf>
    <xf numFmtId="0" fontId="9" fillId="0" borderId="0" xfId="0" applyFont="1" applyFill="1"/>
    <xf numFmtId="0" fontId="3" fillId="1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187" fontId="0" fillId="5" borderId="1" xfId="1" applyNumberFormat="1" applyFont="1" applyFill="1" applyBorder="1"/>
    <xf numFmtId="187" fontId="1" fillId="5" borderId="1" xfId="1" applyNumberFormat="1" applyFont="1" applyFill="1" applyBorder="1"/>
    <xf numFmtId="0" fontId="1" fillId="3" borderId="1" xfId="0" applyFont="1" applyFill="1" applyBorder="1" applyAlignment="1">
      <alignment horizontal="left"/>
    </xf>
    <xf numFmtId="187" fontId="0" fillId="3" borderId="1" xfId="1" applyNumberFormat="1" applyFont="1" applyFill="1" applyBorder="1"/>
    <xf numFmtId="187" fontId="1" fillId="3" borderId="1" xfId="1" applyNumberFormat="1" applyFont="1" applyFill="1" applyBorder="1"/>
    <xf numFmtId="0" fontId="1" fillId="2" borderId="1" xfId="0" applyFont="1" applyFill="1" applyBorder="1" applyAlignment="1">
      <alignment horizontal="left"/>
    </xf>
    <xf numFmtId="187" fontId="0" fillId="2" borderId="1" xfId="1" applyNumberFormat="1" applyFont="1" applyFill="1" applyBorder="1"/>
    <xf numFmtId="187" fontId="1" fillId="2" borderId="1" xfId="1" applyNumberFormat="1" applyFont="1" applyFill="1" applyBorder="1"/>
    <xf numFmtId="0" fontId="9" fillId="2" borderId="1" xfId="0" applyFont="1" applyFill="1" applyBorder="1" applyAlignment="1">
      <alignment horizontal="left"/>
    </xf>
    <xf numFmtId="187" fontId="9" fillId="2" borderId="1" xfId="1" applyNumberFormat="1" applyFont="1" applyFill="1" applyBorder="1"/>
    <xf numFmtId="0" fontId="0" fillId="5" borderId="0" xfId="0" applyFill="1"/>
    <xf numFmtId="3" fontId="0" fillId="3" borderId="0" xfId="0" applyNumberFormat="1" applyFill="1"/>
    <xf numFmtId="187" fontId="1" fillId="3" borderId="0" xfId="0" applyNumberFormat="1" applyFont="1" applyFill="1"/>
    <xf numFmtId="190" fontId="0" fillId="3" borderId="1" xfId="1" applyNumberFormat="1" applyFont="1" applyFill="1" applyBorder="1"/>
    <xf numFmtId="187" fontId="4" fillId="5" borderId="1" xfId="1" applyNumberFormat="1" applyFont="1" applyFill="1" applyBorder="1"/>
    <xf numFmtId="189" fontId="4" fillId="7" borderId="2" xfId="0" applyNumberFormat="1" applyFont="1" applyFill="1" applyBorder="1" applyAlignment="1">
      <alignment horizontal="center" vertical="center"/>
    </xf>
    <xf numFmtId="189" fontId="4" fillId="7" borderId="3" xfId="0" applyNumberFormat="1" applyFont="1" applyFill="1" applyBorder="1" applyAlignment="1">
      <alignment horizontal="center" vertical="center"/>
    </xf>
    <xf numFmtId="189" fontId="4" fillId="7" borderId="4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9" fontId="4" fillId="3" borderId="2" xfId="0" applyNumberFormat="1" applyFont="1" applyFill="1" applyBorder="1" applyAlignment="1">
      <alignment horizontal="center" vertical="center"/>
    </xf>
    <xf numFmtId="189" fontId="4" fillId="3" borderId="3" xfId="0" applyNumberFormat="1" applyFont="1" applyFill="1" applyBorder="1" applyAlignment="1">
      <alignment horizontal="center" vertical="center"/>
    </xf>
    <xf numFmtId="189" fontId="4" fillId="3" borderId="4" xfId="0" applyNumberFormat="1" applyFont="1" applyFill="1" applyBorder="1" applyAlignment="1">
      <alignment horizontal="center" vertical="center"/>
    </xf>
    <xf numFmtId="189" fontId="4" fillId="6" borderId="2" xfId="0" applyNumberFormat="1" applyFont="1" applyFill="1" applyBorder="1" applyAlignment="1">
      <alignment horizontal="center" vertical="center"/>
    </xf>
    <xf numFmtId="189" fontId="4" fillId="6" borderId="3" xfId="0" applyNumberFormat="1" applyFont="1" applyFill="1" applyBorder="1" applyAlignment="1">
      <alignment horizontal="center" vertical="center"/>
    </xf>
    <xf numFmtId="189" fontId="4" fillId="6" borderId="4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189" fontId="4" fillId="13" borderId="2" xfId="0" applyNumberFormat="1" applyFont="1" applyFill="1" applyBorder="1" applyAlignment="1">
      <alignment horizontal="center" vertical="center"/>
    </xf>
    <xf numFmtId="189" fontId="4" fillId="13" borderId="3" xfId="0" applyNumberFormat="1" applyFont="1" applyFill="1" applyBorder="1" applyAlignment="1">
      <alignment horizontal="center" vertical="center"/>
    </xf>
    <xf numFmtId="189" fontId="4" fillId="13" borderId="4" xfId="0" applyNumberFormat="1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17" fontId="3" fillId="13" borderId="2" xfId="0" applyNumberFormat="1" applyFont="1" applyFill="1" applyBorder="1" applyAlignment="1">
      <alignment horizontal="center" vertical="center"/>
    </xf>
    <xf numFmtId="17" fontId="3" fillId="13" borderId="3" xfId="0" applyNumberFormat="1" applyFont="1" applyFill="1" applyBorder="1" applyAlignment="1">
      <alignment horizontal="center" vertical="center"/>
    </xf>
    <xf numFmtId="17" fontId="3" fillId="13" borderId="4" xfId="0" applyNumberFormat="1" applyFont="1" applyFill="1" applyBorder="1" applyAlignment="1">
      <alignment horizontal="center" vertical="center"/>
    </xf>
    <xf numFmtId="17" fontId="3" fillId="3" borderId="2" xfId="0" applyNumberFormat="1" applyFont="1" applyFill="1" applyBorder="1" applyAlignment="1">
      <alignment horizontal="center" vertical="center"/>
    </xf>
    <xf numFmtId="17" fontId="3" fillId="3" borderId="3" xfId="0" applyNumberFormat="1" applyFont="1" applyFill="1" applyBorder="1" applyAlignment="1">
      <alignment horizontal="center" vertical="center"/>
    </xf>
    <xf numFmtId="17" fontId="3" fillId="3" borderId="4" xfId="0" applyNumberFormat="1" applyFont="1" applyFill="1" applyBorder="1" applyAlignment="1">
      <alignment horizontal="center" vertical="center"/>
    </xf>
    <xf numFmtId="17" fontId="3" fillId="6" borderId="2" xfId="0" applyNumberFormat="1" applyFont="1" applyFill="1" applyBorder="1" applyAlignment="1">
      <alignment horizontal="center" vertical="center"/>
    </xf>
    <xf numFmtId="17" fontId="3" fillId="6" borderId="3" xfId="0" applyNumberFormat="1" applyFont="1" applyFill="1" applyBorder="1" applyAlignment="1">
      <alignment horizontal="center" vertical="center"/>
    </xf>
    <xf numFmtId="17" fontId="3" fillId="6" borderId="4" xfId="0" applyNumberFormat="1" applyFont="1" applyFill="1" applyBorder="1" applyAlignment="1">
      <alignment horizontal="center" vertical="center"/>
    </xf>
    <xf numFmtId="17" fontId="3" fillId="7" borderId="2" xfId="0" applyNumberFormat="1" applyFont="1" applyFill="1" applyBorder="1" applyAlignment="1">
      <alignment horizontal="center" vertical="center"/>
    </xf>
    <xf numFmtId="17" fontId="3" fillId="7" borderId="3" xfId="0" applyNumberFormat="1" applyFont="1" applyFill="1" applyBorder="1" applyAlignment="1">
      <alignment horizontal="center" vertical="center"/>
    </xf>
    <xf numFmtId="17" fontId="3" fillId="7" borderId="4" xfId="0" applyNumberFormat="1" applyFont="1" applyFill="1" applyBorder="1" applyAlignment="1">
      <alignment horizontal="center" vertical="center"/>
    </xf>
    <xf numFmtId="189" fontId="3" fillId="7" borderId="2" xfId="0" applyNumberFormat="1" applyFont="1" applyFill="1" applyBorder="1" applyAlignment="1">
      <alignment horizontal="center" vertical="center"/>
    </xf>
    <xf numFmtId="189" fontId="3" fillId="7" borderId="3" xfId="0" applyNumberFormat="1" applyFont="1" applyFill="1" applyBorder="1" applyAlignment="1">
      <alignment horizontal="center" vertical="center"/>
    </xf>
    <xf numFmtId="189" fontId="3" fillId="7" borderId="4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E2C5"/>
      <color rgb="FFFFD9D9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AS55"/>
  <sheetViews>
    <sheetView tabSelected="1" zoomScale="85" zoomScaleNormal="85" workbookViewId="0">
      <pane xSplit="3" ySplit="7" topLeftCell="D8" activePane="bottomRight" state="frozen"/>
      <selection pane="topRight" activeCell="C1" sqref="C1"/>
      <selection pane="bottomLeft" activeCell="A8" sqref="A8"/>
      <selection pane="bottomRight" activeCell="D4" sqref="D4"/>
    </sheetView>
  </sheetViews>
  <sheetFormatPr defaultRowHeight="14.25" x14ac:dyDescent="0.2"/>
  <cols>
    <col min="1" max="1" width="9.125" style="26"/>
    <col min="2" max="2" width="12.625" hidden="1" customWidth="1"/>
    <col min="3" max="3" width="44.625" customWidth="1"/>
    <col min="4" max="42" width="16.125" customWidth="1"/>
    <col min="43" max="43" width="12.375" bestFit="1" customWidth="1"/>
  </cols>
  <sheetData>
    <row r="1" spans="2:42" x14ac:dyDescent="0.2">
      <c r="D1" s="42" t="s">
        <v>0</v>
      </c>
      <c r="E1" s="15" t="s">
        <v>1</v>
      </c>
      <c r="F1" s="16" t="s">
        <v>2</v>
      </c>
      <c r="G1" s="10"/>
    </row>
    <row r="3" spans="2:42" x14ac:dyDescent="0.2">
      <c r="AH3" s="25"/>
    </row>
    <row r="4" spans="2:42" ht="18" x14ac:dyDescent="0.2">
      <c r="C4" s="5" t="s">
        <v>3</v>
      </c>
      <c r="AK4" s="25"/>
    </row>
    <row r="5" spans="2:42" x14ac:dyDescent="0.2">
      <c r="C5" s="64" t="s">
        <v>4</v>
      </c>
      <c r="D5" s="65" t="s">
        <v>5</v>
      </c>
      <c r="E5" s="66"/>
      <c r="F5" s="66"/>
      <c r="G5" s="66"/>
      <c r="H5" s="66"/>
      <c r="I5" s="66"/>
      <c r="J5" s="66"/>
      <c r="K5" s="66"/>
      <c r="L5" s="67"/>
      <c r="M5" s="68" t="s">
        <v>6</v>
      </c>
      <c r="N5" s="69"/>
      <c r="O5" s="69"/>
      <c r="P5" s="69"/>
      <c r="Q5" s="69"/>
      <c r="R5" s="69"/>
      <c r="S5" s="69"/>
      <c r="T5" s="69"/>
      <c r="U5" s="70"/>
      <c r="V5" s="71" t="s">
        <v>7</v>
      </c>
      <c r="W5" s="72"/>
      <c r="X5" s="72"/>
      <c r="Y5" s="72"/>
      <c r="Z5" s="72"/>
      <c r="AA5" s="72"/>
      <c r="AB5" s="72"/>
      <c r="AC5" s="72"/>
      <c r="AD5" s="73"/>
      <c r="AE5" s="74" t="s">
        <v>8</v>
      </c>
      <c r="AF5" s="75"/>
      <c r="AG5" s="75"/>
      <c r="AH5" s="75"/>
      <c r="AI5" s="75"/>
      <c r="AJ5" s="75"/>
      <c r="AK5" s="75"/>
      <c r="AL5" s="75"/>
      <c r="AM5" s="76"/>
      <c r="AN5" s="80">
        <v>2023</v>
      </c>
      <c r="AO5" s="80"/>
      <c r="AP5" s="80"/>
    </row>
    <row r="6" spans="2:42" x14ac:dyDescent="0.2">
      <c r="C6" s="64"/>
      <c r="D6" s="61">
        <v>44927</v>
      </c>
      <c r="E6" s="62"/>
      <c r="F6" s="63"/>
      <c r="G6" s="61">
        <v>44959</v>
      </c>
      <c r="H6" s="62"/>
      <c r="I6" s="63"/>
      <c r="J6" s="61">
        <v>44990</v>
      </c>
      <c r="K6" s="62"/>
      <c r="L6" s="63"/>
      <c r="M6" s="54">
        <v>45021</v>
      </c>
      <c r="N6" s="55"/>
      <c r="O6" s="56"/>
      <c r="P6" s="54">
        <v>45052</v>
      </c>
      <c r="Q6" s="55"/>
      <c r="R6" s="56"/>
      <c r="S6" s="54">
        <v>45084</v>
      </c>
      <c r="T6" s="55"/>
      <c r="U6" s="56"/>
      <c r="V6" s="57">
        <v>45114</v>
      </c>
      <c r="W6" s="58"/>
      <c r="X6" s="59"/>
      <c r="Y6" s="57">
        <v>45145</v>
      </c>
      <c r="Z6" s="58"/>
      <c r="AA6" s="59"/>
      <c r="AB6" s="57">
        <v>45176</v>
      </c>
      <c r="AC6" s="58"/>
      <c r="AD6" s="59"/>
      <c r="AE6" s="77">
        <v>45206</v>
      </c>
      <c r="AF6" s="78"/>
      <c r="AG6" s="79"/>
      <c r="AH6" s="77">
        <v>45237</v>
      </c>
      <c r="AI6" s="78"/>
      <c r="AJ6" s="79"/>
      <c r="AK6" s="77">
        <v>45267</v>
      </c>
      <c r="AL6" s="78"/>
      <c r="AM6" s="79"/>
      <c r="AN6" s="80"/>
      <c r="AO6" s="80"/>
      <c r="AP6" s="80"/>
    </row>
    <row r="7" spans="2:42" x14ac:dyDescent="0.2">
      <c r="C7" s="64"/>
      <c r="D7" s="30" t="s">
        <v>9</v>
      </c>
      <c r="E7" s="30" t="s">
        <v>10</v>
      </c>
      <c r="F7" s="30" t="s">
        <v>11</v>
      </c>
      <c r="G7" s="30" t="s">
        <v>9</v>
      </c>
      <c r="H7" s="30" t="s">
        <v>10</v>
      </c>
      <c r="I7" s="30" t="s">
        <v>11</v>
      </c>
      <c r="J7" s="30" t="s">
        <v>9</v>
      </c>
      <c r="K7" s="30" t="s">
        <v>10</v>
      </c>
      <c r="L7" s="30" t="s">
        <v>11</v>
      </c>
      <c r="M7" s="6" t="s">
        <v>9</v>
      </c>
      <c r="N7" s="6" t="s">
        <v>10</v>
      </c>
      <c r="O7" s="6" t="s">
        <v>11</v>
      </c>
      <c r="P7" s="6" t="s">
        <v>9</v>
      </c>
      <c r="Q7" s="6" t="s">
        <v>10</v>
      </c>
      <c r="R7" s="6" t="s">
        <v>11</v>
      </c>
      <c r="S7" s="6" t="s">
        <v>9</v>
      </c>
      <c r="T7" s="6" t="s">
        <v>10</v>
      </c>
      <c r="U7" s="6" t="s">
        <v>11</v>
      </c>
      <c r="V7" s="3" t="s">
        <v>9</v>
      </c>
      <c r="W7" s="3" t="s">
        <v>10</v>
      </c>
      <c r="X7" s="3" t="s">
        <v>11</v>
      </c>
      <c r="Y7" s="3" t="s">
        <v>9</v>
      </c>
      <c r="Z7" s="3" t="s">
        <v>10</v>
      </c>
      <c r="AA7" s="3" t="s">
        <v>11</v>
      </c>
      <c r="AB7" s="3" t="s">
        <v>9</v>
      </c>
      <c r="AC7" s="3" t="s">
        <v>10</v>
      </c>
      <c r="AD7" s="3" t="s">
        <v>11</v>
      </c>
      <c r="AE7" s="7" t="s">
        <v>9</v>
      </c>
      <c r="AF7" s="7" t="s">
        <v>10</v>
      </c>
      <c r="AG7" s="7" t="s">
        <v>11</v>
      </c>
      <c r="AH7" s="7" t="s">
        <v>9</v>
      </c>
      <c r="AI7" s="7" t="s">
        <v>10</v>
      </c>
      <c r="AJ7" s="7" t="s">
        <v>11</v>
      </c>
      <c r="AK7" s="7" t="s">
        <v>9</v>
      </c>
      <c r="AL7" s="7" t="s">
        <v>10</v>
      </c>
      <c r="AM7" s="7" t="s">
        <v>11</v>
      </c>
      <c r="AN7" s="4" t="s">
        <v>9</v>
      </c>
      <c r="AO7" s="4" t="s">
        <v>10</v>
      </c>
      <c r="AP7" s="4" t="s">
        <v>11</v>
      </c>
    </row>
    <row r="8" spans="2:42" x14ac:dyDescent="0.2">
      <c r="B8" t="str">
        <f>VLOOKUP(C8,AirportTH!B:C,2,0)</f>
        <v>AOT</v>
      </c>
      <c r="C8" s="31" t="s">
        <v>13</v>
      </c>
      <c r="D8" s="32">
        <v>1138928</v>
      </c>
      <c r="E8" s="32">
        <v>3141335</v>
      </c>
      <c r="F8" s="32">
        <v>4280263</v>
      </c>
      <c r="G8" s="32">
        <v>991220</v>
      </c>
      <c r="H8" s="32">
        <v>2973144</v>
      </c>
      <c r="I8" s="32">
        <v>3964364</v>
      </c>
      <c r="J8" s="32">
        <v>1068686</v>
      </c>
      <c r="K8" s="32">
        <v>3264988</v>
      </c>
      <c r="L8" s="32">
        <v>4333674</v>
      </c>
      <c r="M8" s="32">
        <v>997528</v>
      </c>
      <c r="N8" s="32">
        <v>3145269</v>
      </c>
      <c r="O8" s="32">
        <v>4142797</v>
      </c>
      <c r="P8" s="32">
        <v>920324</v>
      </c>
      <c r="Q8" s="32">
        <v>2981057</v>
      </c>
      <c r="R8" s="32">
        <v>3901381</v>
      </c>
      <c r="S8" s="32">
        <v>849477</v>
      </c>
      <c r="T8" s="32">
        <v>3049831</v>
      </c>
      <c r="U8" s="32">
        <v>3899308</v>
      </c>
      <c r="V8" s="32">
        <v>959598</v>
      </c>
      <c r="W8" s="32">
        <v>3457244</v>
      </c>
      <c r="X8" s="32">
        <v>4416842</v>
      </c>
      <c r="Y8" s="32">
        <v>992559</v>
      </c>
      <c r="Z8" s="32">
        <v>3482124</v>
      </c>
      <c r="AA8" s="32">
        <v>4474683</v>
      </c>
      <c r="AB8" s="32">
        <v>849719</v>
      </c>
      <c r="AC8" s="32">
        <v>3113141</v>
      </c>
      <c r="AD8" s="32">
        <v>3962860</v>
      </c>
      <c r="AE8" s="33">
        <v>928444</v>
      </c>
      <c r="AF8" s="33">
        <v>3510646</v>
      </c>
      <c r="AG8" s="33">
        <v>4439090</v>
      </c>
      <c r="AH8" s="33">
        <v>983504</v>
      </c>
      <c r="AI8" s="33">
        <v>3640727</v>
      </c>
      <c r="AJ8" s="33">
        <v>4624231</v>
      </c>
      <c r="AK8" s="33">
        <v>1007894</v>
      </c>
      <c r="AL8" s="33">
        <v>4219374</v>
      </c>
      <c r="AM8" s="33">
        <v>5227268</v>
      </c>
      <c r="AN8" s="32">
        <f>SUMIF($D$7:$AM$7,AN$7,$D8:$AM8)</f>
        <v>11687881</v>
      </c>
      <c r="AO8" s="32">
        <f>SUMIF($D$7:$AM$7,AO$7,$D8:$AM8)</f>
        <v>39978880</v>
      </c>
      <c r="AP8" s="32">
        <f>SUM(AN8:AO8)</f>
        <v>51666761</v>
      </c>
    </row>
    <row r="9" spans="2:42" x14ac:dyDescent="0.2">
      <c r="B9" t="str">
        <f>VLOOKUP(C9,AirportTH!B:C,2,0)</f>
        <v>AOT</v>
      </c>
      <c r="C9" s="31" t="s">
        <v>12</v>
      </c>
      <c r="D9" s="32">
        <v>1568544</v>
      </c>
      <c r="E9" s="32">
        <v>553166</v>
      </c>
      <c r="F9" s="32">
        <v>2121710</v>
      </c>
      <c r="G9" s="32">
        <v>1419259</v>
      </c>
      <c r="H9" s="32">
        <v>591079</v>
      </c>
      <c r="I9" s="32">
        <v>2010338</v>
      </c>
      <c r="J9" s="32">
        <v>1583048</v>
      </c>
      <c r="K9" s="32">
        <v>786347</v>
      </c>
      <c r="L9" s="32">
        <v>2369395</v>
      </c>
      <c r="M9" s="32">
        <v>1472435</v>
      </c>
      <c r="N9" s="32">
        <v>871461</v>
      </c>
      <c r="O9" s="32">
        <v>2343896</v>
      </c>
      <c r="P9" s="32">
        <v>1369524</v>
      </c>
      <c r="Q9" s="32">
        <v>912042</v>
      </c>
      <c r="R9" s="32">
        <v>2281566</v>
      </c>
      <c r="S9" s="32">
        <v>1296622</v>
      </c>
      <c r="T9" s="32">
        <v>870487</v>
      </c>
      <c r="U9" s="32">
        <v>2167109</v>
      </c>
      <c r="V9" s="32">
        <v>1337111</v>
      </c>
      <c r="W9" s="32">
        <v>961225</v>
      </c>
      <c r="X9" s="32">
        <v>2298336</v>
      </c>
      <c r="Y9" s="32">
        <v>1337620</v>
      </c>
      <c r="Z9" s="32">
        <v>923304</v>
      </c>
      <c r="AA9" s="32">
        <v>2260924</v>
      </c>
      <c r="AB9" s="32">
        <v>1189286</v>
      </c>
      <c r="AC9" s="32">
        <v>786586</v>
      </c>
      <c r="AD9" s="32">
        <v>1975872</v>
      </c>
      <c r="AE9" s="33">
        <v>1457474</v>
      </c>
      <c r="AF9" s="33">
        <v>898975</v>
      </c>
      <c r="AG9" s="33">
        <v>2356449</v>
      </c>
      <c r="AH9" s="33">
        <v>1434249</v>
      </c>
      <c r="AI9" s="33">
        <v>844378</v>
      </c>
      <c r="AJ9" s="33">
        <v>2278627</v>
      </c>
      <c r="AK9" s="33">
        <v>1541325</v>
      </c>
      <c r="AL9" s="33">
        <v>966981</v>
      </c>
      <c r="AM9" s="33">
        <v>2508306</v>
      </c>
      <c r="AN9" s="32">
        <f t="shared" ref="AN9:AO44" si="0">SUMIF($D$7:$AM$7,AN$7,$D9:$AM9)</f>
        <v>17006497</v>
      </c>
      <c r="AO9" s="32">
        <f t="shared" si="0"/>
        <v>9966031</v>
      </c>
      <c r="AP9" s="32">
        <f t="shared" ref="AP9:AP43" si="1">SUM(AN9:AO9)</f>
        <v>26972528</v>
      </c>
    </row>
    <row r="10" spans="2:42" x14ac:dyDescent="0.2">
      <c r="B10" t="str">
        <f>VLOOKUP(C10,AirportTH!B:C,2,0)</f>
        <v>AOT</v>
      </c>
      <c r="C10" s="31" t="s">
        <v>15</v>
      </c>
      <c r="D10" s="32">
        <v>649230</v>
      </c>
      <c r="E10" s="32">
        <v>128052</v>
      </c>
      <c r="F10" s="32">
        <v>777282</v>
      </c>
      <c r="G10" s="32">
        <v>549503</v>
      </c>
      <c r="H10" s="32">
        <v>147044</v>
      </c>
      <c r="I10" s="32">
        <v>696547</v>
      </c>
      <c r="J10" s="32">
        <v>549159</v>
      </c>
      <c r="K10" s="32">
        <v>143905</v>
      </c>
      <c r="L10" s="32">
        <v>693064</v>
      </c>
      <c r="M10" s="32">
        <v>490902</v>
      </c>
      <c r="N10" s="32">
        <v>147270</v>
      </c>
      <c r="O10" s="32">
        <v>638172</v>
      </c>
      <c r="P10" s="32">
        <v>457278</v>
      </c>
      <c r="Q10" s="32">
        <v>137540</v>
      </c>
      <c r="R10" s="32">
        <v>594818</v>
      </c>
      <c r="S10" s="32">
        <v>444047</v>
      </c>
      <c r="T10" s="32">
        <v>152528</v>
      </c>
      <c r="U10" s="32">
        <v>596575</v>
      </c>
      <c r="V10" s="32">
        <v>477389</v>
      </c>
      <c r="W10" s="32">
        <v>169567</v>
      </c>
      <c r="X10" s="32">
        <v>646956</v>
      </c>
      <c r="Y10" s="32">
        <v>491798</v>
      </c>
      <c r="Z10" s="32">
        <v>166740</v>
      </c>
      <c r="AA10" s="32">
        <v>658538</v>
      </c>
      <c r="AB10" s="32">
        <v>442273</v>
      </c>
      <c r="AC10" s="32">
        <v>125214</v>
      </c>
      <c r="AD10" s="32">
        <v>567487</v>
      </c>
      <c r="AE10" s="33">
        <v>532102</v>
      </c>
      <c r="AF10" s="33">
        <v>165886</v>
      </c>
      <c r="AG10" s="33">
        <v>697988</v>
      </c>
      <c r="AH10" s="33">
        <v>624232</v>
      </c>
      <c r="AI10" s="33">
        <v>180294</v>
      </c>
      <c r="AJ10" s="33">
        <v>804526</v>
      </c>
      <c r="AK10" s="33">
        <v>636715</v>
      </c>
      <c r="AL10" s="33">
        <v>213870</v>
      </c>
      <c r="AM10" s="33">
        <v>850585</v>
      </c>
      <c r="AN10" s="32">
        <f t="shared" si="0"/>
        <v>6344628</v>
      </c>
      <c r="AO10" s="32">
        <f t="shared" si="0"/>
        <v>1877910</v>
      </c>
      <c r="AP10" s="32">
        <f t="shared" si="1"/>
        <v>8222538</v>
      </c>
    </row>
    <row r="11" spans="2:42" x14ac:dyDescent="0.2">
      <c r="B11" t="str">
        <f>VLOOKUP(C11,AirportTH!B:C,2,0)</f>
        <v>AOT</v>
      </c>
      <c r="C11" s="31" t="s">
        <v>16</v>
      </c>
      <c r="D11" s="32">
        <v>203852</v>
      </c>
      <c r="E11" s="32">
        <v>244</v>
      </c>
      <c r="F11" s="32">
        <v>204096</v>
      </c>
      <c r="G11" s="32">
        <v>169070</v>
      </c>
      <c r="H11" s="32">
        <v>9</v>
      </c>
      <c r="I11" s="32">
        <v>169079</v>
      </c>
      <c r="J11" s="32">
        <v>176667</v>
      </c>
      <c r="K11" s="32">
        <v>12</v>
      </c>
      <c r="L11" s="32">
        <v>176679</v>
      </c>
      <c r="M11" s="32">
        <v>158019</v>
      </c>
      <c r="N11" s="32">
        <v>5</v>
      </c>
      <c r="O11" s="32">
        <v>158024</v>
      </c>
      <c r="P11" s="32">
        <v>145336</v>
      </c>
      <c r="Q11" s="32">
        <v>0</v>
      </c>
      <c r="R11" s="32">
        <v>145336</v>
      </c>
      <c r="S11" s="32">
        <v>131727</v>
      </c>
      <c r="T11" s="32">
        <v>30</v>
      </c>
      <c r="U11" s="32">
        <v>131757</v>
      </c>
      <c r="V11" s="32">
        <v>140254</v>
      </c>
      <c r="W11" s="32">
        <v>27</v>
      </c>
      <c r="X11" s="32">
        <v>140281</v>
      </c>
      <c r="Y11" s="32">
        <v>144057</v>
      </c>
      <c r="Z11" s="32">
        <v>0</v>
      </c>
      <c r="AA11" s="32">
        <v>144057</v>
      </c>
      <c r="AB11" s="32">
        <v>132799</v>
      </c>
      <c r="AC11" s="32">
        <v>12</v>
      </c>
      <c r="AD11" s="32">
        <v>132811</v>
      </c>
      <c r="AE11" s="33">
        <v>159988</v>
      </c>
      <c r="AF11" s="33">
        <v>26</v>
      </c>
      <c r="AG11" s="33">
        <v>160014</v>
      </c>
      <c r="AH11" s="33">
        <v>174303</v>
      </c>
      <c r="AI11" s="33">
        <v>2</v>
      </c>
      <c r="AJ11" s="33">
        <v>174305</v>
      </c>
      <c r="AK11" s="33">
        <v>183120</v>
      </c>
      <c r="AL11" s="33">
        <v>4</v>
      </c>
      <c r="AM11" s="33">
        <v>183124</v>
      </c>
      <c r="AN11" s="32">
        <f t="shared" si="0"/>
        <v>1919192</v>
      </c>
      <c r="AO11" s="32">
        <f t="shared" si="0"/>
        <v>371</v>
      </c>
      <c r="AP11" s="32">
        <f t="shared" si="1"/>
        <v>1919563</v>
      </c>
    </row>
    <row r="12" spans="2:42" x14ac:dyDescent="0.2">
      <c r="B12" t="str">
        <f>VLOOKUP(C12,AirportTH!B:C,2,0)</f>
        <v>AOT</v>
      </c>
      <c r="C12" s="31" t="s">
        <v>35</v>
      </c>
      <c r="D12" s="32">
        <v>559429</v>
      </c>
      <c r="E12" s="32">
        <v>698974</v>
      </c>
      <c r="F12" s="32">
        <v>1258403</v>
      </c>
      <c r="G12" s="32">
        <v>505920</v>
      </c>
      <c r="H12" s="32">
        <v>705442</v>
      </c>
      <c r="I12" s="32">
        <v>1211362</v>
      </c>
      <c r="J12" s="32">
        <v>564648</v>
      </c>
      <c r="K12" s="32">
        <v>768518</v>
      </c>
      <c r="L12" s="32">
        <v>1333166</v>
      </c>
      <c r="M12" s="32">
        <v>551009</v>
      </c>
      <c r="N12" s="32">
        <v>634221</v>
      </c>
      <c r="O12" s="32">
        <v>1185230</v>
      </c>
      <c r="P12" s="32">
        <v>507092</v>
      </c>
      <c r="Q12" s="32">
        <v>483665</v>
      </c>
      <c r="R12" s="32">
        <v>990757</v>
      </c>
      <c r="S12" s="32">
        <v>470636</v>
      </c>
      <c r="T12" s="32">
        <v>483051</v>
      </c>
      <c r="U12" s="32">
        <v>953687</v>
      </c>
      <c r="V12" s="32">
        <v>528988</v>
      </c>
      <c r="W12" s="32">
        <v>629607</v>
      </c>
      <c r="X12" s="32">
        <v>1158595</v>
      </c>
      <c r="Y12" s="32">
        <v>526988</v>
      </c>
      <c r="Z12" s="32">
        <v>636327</v>
      </c>
      <c r="AA12" s="32">
        <v>1163315</v>
      </c>
      <c r="AB12" s="32">
        <v>414331</v>
      </c>
      <c r="AC12" s="32">
        <v>479874</v>
      </c>
      <c r="AD12" s="32">
        <v>894205</v>
      </c>
      <c r="AE12" s="33">
        <v>517380</v>
      </c>
      <c r="AF12" s="33">
        <v>580822</v>
      </c>
      <c r="AG12" s="33">
        <v>1098202</v>
      </c>
      <c r="AH12" s="33">
        <v>538482</v>
      </c>
      <c r="AI12" s="33">
        <v>730004</v>
      </c>
      <c r="AJ12" s="33">
        <v>1268486</v>
      </c>
      <c r="AK12" s="33">
        <v>575005</v>
      </c>
      <c r="AL12" s="33">
        <v>886617</v>
      </c>
      <c r="AM12" s="33">
        <v>1461622</v>
      </c>
      <c r="AN12" s="32">
        <f t="shared" si="0"/>
        <v>6259908</v>
      </c>
      <c r="AO12" s="32">
        <f t="shared" si="0"/>
        <v>7717122</v>
      </c>
      <c r="AP12" s="32">
        <f t="shared" si="1"/>
        <v>13977030</v>
      </c>
    </row>
    <row r="13" spans="2:42" x14ac:dyDescent="0.2">
      <c r="B13" t="str">
        <f>VLOOKUP(C13,AirportTH!B:C,2,0)</f>
        <v>AOT</v>
      </c>
      <c r="C13" s="31" t="s">
        <v>18</v>
      </c>
      <c r="D13" s="32">
        <v>261361</v>
      </c>
      <c r="E13" s="32">
        <v>17645</v>
      </c>
      <c r="F13" s="32">
        <v>279006</v>
      </c>
      <c r="G13" s="32">
        <v>234268</v>
      </c>
      <c r="H13" s="32">
        <v>17826</v>
      </c>
      <c r="I13" s="32">
        <v>252094</v>
      </c>
      <c r="J13" s="32">
        <v>273995</v>
      </c>
      <c r="K13" s="32">
        <v>20391</v>
      </c>
      <c r="L13" s="32">
        <v>294386</v>
      </c>
      <c r="M13" s="32">
        <v>247852</v>
      </c>
      <c r="N13" s="32">
        <v>18902</v>
      </c>
      <c r="O13" s="32">
        <v>266754</v>
      </c>
      <c r="P13" s="32">
        <v>245498</v>
      </c>
      <c r="Q13" s="32">
        <v>20317</v>
      </c>
      <c r="R13" s="32">
        <v>265815</v>
      </c>
      <c r="S13" s="32">
        <v>229766</v>
      </c>
      <c r="T13" s="32">
        <v>18869</v>
      </c>
      <c r="U13" s="32">
        <v>248635</v>
      </c>
      <c r="V13" s="32">
        <v>236220</v>
      </c>
      <c r="W13" s="32">
        <v>21681</v>
      </c>
      <c r="X13" s="32">
        <v>257901</v>
      </c>
      <c r="Y13" s="32">
        <v>239324</v>
      </c>
      <c r="Z13" s="32">
        <v>19831</v>
      </c>
      <c r="AA13" s="32">
        <v>259155</v>
      </c>
      <c r="AB13" s="32">
        <v>219448</v>
      </c>
      <c r="AC13" s="32">
        <v>19278</v>
      </c>
      <c r="AD13" s="32">
        <v>238726</v>
      </c>
      <c r="AE13" s="33">
        <v>242836</v>
      </c>
      <c r="AF13" s="33">
        <v>20469</v>
      </c>
      <c r="AG13" s="33">
        <v>263305</v>
      </c>
      <c r="AH13" s="33">
        <v>216124</v>
      </c>
      <c r="AI13" s="33">
        <v>19381</v>
      </c>
      <c r="AJ13" s="33">
        <v>235505</v>
      </c>
      <c r="AK13" s="33">
        <v>225540</v>
      </c>
      <c r="AL13" s="33">
        <v>19961</v>
      </c>
      <c r="AM13" s="33">
        <v>245501</v>
      </c>
      <c r="AN13" s="32">
        <f t="shared" si="0"/>
        <v>2872232</v>
      </c>
      <c r="AO13" s="32">
        <f t="shared" si="0"/>
        <v>234551</v>
      </c>
      <c r="AP13" s="32">
        <f t="shared" si="1"/>
        <v>3106783</v>
      </c>
    </row>
    <row r="14" spans="2:42" x14ac:dyDescent="0.2">
      <c r="B14" t="str">
        <f>VLOOKUP(C14,AirportTH!B:C,2,0)</f>
        <v>DOA</v>
      </c>
      <c r="C14" s="34" t="s">
        <v>47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6">
        <v>0</v>
      </c>
      <c r="AF14" s="36">
        <v>0</v>
      </c>
      <c r="AG14" s="36">
        <v>0</v>
      </c>
      <c r="AH14" s="36">
        <v>0</v>
      </c>
      <c r="AI14" s="36">
        <v>0</v>
      </c>
      <c r="AJ14" s="36">
        <v>0</v>
      </c>
      <c r="AK14" s="36">
        <v>0</v>
      </c>
      <c r="AL14" s="36">
        <v>0</v>
      </c>
      <c r="AM14" s="36">
        <v>0</v>
      </c>
      <c r="AN14" s="35">
        <f t="shared" si="0"/>
        <v>0</v>
      </c>
      <c r="AO14" s="35">
        <f t="shared" si="0"/>
        <v>0</v>
      </c>
      <c r="AP14" s="35">
        <f t="shared" si="1"/>
        <v>0</v>
      </c>
    </row>
    <row r="15" spans="2:42" x14ac:dyDescent="0.2">
      <c r="B15" t="str">
        <f>VLOOKUP(C15,AirportTH!B:C,2,0)</f>
        <v>DOA</v>
      </c>
      <c r="C15" s="34" t="s">
        <v>14</v>
      </c>
      <c r="D15" s="35">
        <v>20796</v>
      </c>
      <c r="E15" s="35">
        <v>0</v>
      </c>
      <c r="F15" s="35">
        <v>20796</v>
      </c>
      <c r="G15" s="35">
        <v>17707</v>
      </c>
      <c r="H15" s="35">
        <v>0</v>
      </c>
      <c r="I15" s="35">
        <v>17707</v>
      </c>
      <c r="J15" s="35">
        <v>22139</v>
      </c>
      <c r="K15" s="35">
        <v>11</v>
      </c>
      <c r="L15" s="35">
        <v>22150</v>
      </c>
      <c r="M15" s="35">
        <v>24218</v>
      </c>
      <c r="N15" s="35">
        <v>11</v>
      </c>
      <c r="O15" s="35">
        <v>24229</v>
      </c>
      <c r="P15" s="35">
        <v>19912</v>
      </c>
      <c r="Q15" s="35">
        <v>21</v>
      </c>
      <c r="R15" s="35">
        <v>19933</v>
      </c>
      <c r="S15" s="35">
        <v>17924</v>
      </c>
      <c r="T15" s="35">
        <v>0</v>
      </c>
      <c r="U15" s="35">
        <v>17924</v>
      </c>
      <c r="V15" s="35">
        <v>18387</v>
      </c>
      <c r="W15" s="35">
        <v>0</v>
      </c>
      <c r="X15" s="35">
        <v>18387</v>
      </c>
      <c r="Y15" s="35">
        <v>18327</v>
      </c>
      <c r="Z15" s="35">
        <v>0</v>
      </c>
      <c r="AA15" s="35">
        <v>18327</v>
      </c>
      <c r="AB15" s="35">
        <v>19339</v>
      </c>
      <c r="AC15" s="35">
        <v>0</v>
      </c>
      <c r="AD15" s="35">
        <v>19339</v>
      </c>
      <c r="AE15" s="36">
        <v>26553</v>
      </c>
      <c r="AF15" s="36">
        <v>0</v>
      </c>
      <c r="AG15" s="36">
        <v>26553</v>
      </c>
      <c r="AH15" s="36">
        <v>22307</v>
      </c>
      <c r="AI15" s="36">
        <v>0</v>
      </c>
      <c r="AJ15" s="36">
        <v>22307</v>
      </c>
      <c r="AK15" s="36">
        <v>24586</v>
      </c>
      <c r="AL15" s="36">
        <v>8</v>
      </c>
      <c r="AM15" s="36">
        <v>24594</v>
      </c>
      <c r="AN15" s="35">
        <f t="shared" si="0"/>
        <v>252195</v>
      </c>
      <c r="AO15" s="35">
        <f t="shared" si="0"/>
        <v>51</v>
      </c>
      <c r="AP15" s="35">
        <f t="shared" si="1"/>
        <v>252246</v>
      </c>
    </row>
    <row r="16" spans="2:42" x14ac:dyDescent="0.2">
      <c r="B16" t="str">
        <f>VLOOKUP(C16,AirportTH!B:C,2,0)</f>
        <v>DOA</v>
      </c>
      <c r="C16" s="34" t="s">
        <v>17</v>
      </c>
      <c r="D16" s="35">
        <v>11382</v>
      </c>
      <c r="E16" s="35">
        <v>0</v>
      </c>
      <c r="F16" s="35">
        <v>11382</v>
      </c>
      <c r="G16" s="35">
        <v>10915</v>
      </c>
      <c r="H16" s="35">
        <v>0</v>
      </c>
      <c r="I16" s="35">
        <v>10915</v>
      </c>
      <c r="J16" s="35">
        <v>11962</v>
      </c>
      <c r="K16" s="35">
        <v>0</v>
      </c>
      <c r="L16" s="35">
        <v>11962</v>
      </c>
      <c r="M16" s="35">
        <v>11460</v>
      </c>
      <c r="N16" s="35">
        <v>0</v>
      </c>
      <c r="O16" s="35">
        <v>11460</v>
      </c>
      <c r="P16" s="35">
        <v>10048</v>
      </c>
      <c r="Q16" s="35">
        <v>0</v>
      </c>
      <c r="R16" s="35">
        <v>10048</v>
      </c>
      <c r="S16" s="35">
        <v>9736</v>
      </c>
      <c r="T16" s="35">
        <v>0</v>
      </c>
      <c r="U16" s="35">
        <v>9736</v>
      </c>
      <c r="V16" s="35">
        <v>10207</v>
      </c>
      <c r="W16" s="35">
        <v>0</v>
      </c>
      <c r="X16" s="35">
        <v>10207</v>
      </c>
      <c r="Y16" s="35">
        <v>10185</v>
      </c>
      <c r="Z16" s="35">
        <v>0</v>
      </c>
      <c r="AA16" s="35">
        <v>10185</v>
      </c>
      <c r="AB16" s="35">
        <v>8953</v>
      </c>
      <c r="AC16" s="35">
        <v>0</v>
      </c>
      <c r="AD16" s="35">
        <v>8953</v>
      </c>
      <c r="AE16" s="36">
        <v>9959</v>
      </c>
      <c r="AF16" s="36">
        <v>0</v>
      </c>
      <c r="AG16" s="36">
        <v>9959</v>
      </c>
      <c r="AH16" s="36">
        <v>8650</v>
      </c>
      <c r="AI16" s="36">
        <v>0</v>
      </c>
      <c r="AJ16" s="36">
        <v>8650</v>
      </c>
      <c r="AK16" s="36">
        <v>9175</v>
      </c>
      <c r="AL16" s="36">
        <v>0</v>
      </c>
      <c r="AM16" s="36">
        <v>9175</v>
      </c>
      <c r="AN16" s="35">
        <f t="shared" si="0"/>
        <v>122632</v>
      </c>
      <c r="AO16" s="35">
        <f t="shared" si="0"/>
        <v>0</v>
      </c>
      <c r="AP16" s="35">
        <f t="shared" si="1"/>
        <v>122632</v>
      </c>
    </row>
    <row r="17" spans="2:42" x14ac:dyDescent="0.2">
      <c r="B17" t="str">
        <f>VLOOKUP(C17,AirportTH!B:C,2,0)</f>
        <v>DOA</v>
      </c>
      <c r="C17" s="34" t="s">
        <v>19</v>
      </c>
      <c r="D17" s="35">
        <v>4398</v>
      </c>
      <c r="E17" s="35">
        <v>0</v>
      </c>
      <c r="F17" s="35">
        <v>4398</v>
      </c>
      <c r="G17" s="35">
        <v>4085</v>
      </c>
      <c r="H17" s="35">
        <v>0</v>
      </c>
      <c r="I17" s="35">
        <v>4085</v>
      </c>
      <c r="J17" s="35">
        <v>4343</v>
      </c>
      <c r="K17" s="35">
        <v>0</v>
      </c>
      <c r="L17" s="35">
        <v>4343</v>
      </c>
      <c r="M17" s="35">
        <v>5526</v>
      </c>
      <c r="N17" s="35">
        <v>0</v>
      </c>
      <c r="O17" s="35">
        <v>5526</v>
      </c>
      <c r="P17" s="35">
        <v>5393</v>
      </c>
      <c r="Q17" s="35">
        <v>0</v>
      </c>
      <c r="R17" s="35">
        <v>5393</v>
      </c>
      <c r="S17" s="35">
        <v>4998</v>
      </c>
      <c r="T17" s="35">
        <v>0</v>
      </c>
      <c r="U17" s="35">
        <v>4998</v>
      </c>
      <c r="V17" s="35">
        <v>5606</v>
      </c>
      <c r="W17" s="35">
        <v>0</v>
      </c>
      <c r="X17" s="35">
        <v>5606</v>
      </c>
      <c r="Y17" s="35">
        <v>5091</v>
      </c>
      <c r="Z17" s="35">
        <v>0</v>
      </c>
      <c r="AA17" s="35">
        <v>5091</v>
      </c>
      <c r="AB17" s="35">
        <v>4567</v>
      </c>
      <c r="AC17" s="35">
        <v>0</v>
      </c>
      <c r="AD17" s="35">
        <v>4567</v>
      </c>
      <c r="AE17" s="36">
        <v>5903</v>
      </c>
      <c r="AF17" s="36">
        <v>0</v>
      </c>
      <c r="AG17" s="36">
        <v>5903</v>
      </c>
      <c r="AH17" s="36">
        <v>5353</v>
      </c>
      <c r="AI17" s="36">
        <v>0</v>
      </c>
      <c r="AJ17" s="36">
        <v>5353</v>
      </c>
      <c r="AK17" s="36">
        <v>5672</v>
      </c>
      <c r="AL17" s="36">
        <v>0</v>
      </c>
      <c r="AM17" s="36">
        <v>5672</v>
      </c>
      <c r="AN17" s="35">
        <f t="shared" si="0"/>
        <v>60935</v>
      </c>
      <c r="AO17" s="35">
        <f t="shared" si="0"/>
        <v>0</v>
      </c>
      <c r="AP17" s="35">
        <f t="shared" si="1"/>
        <v>60935</v>
      </c>
    </row>
    <row r="18" spans="2:42" x14ac:dyDescent="0.2">
      <c r="B18" t="str">
        <f>VLOOKUP(C18,AirportTH!B:C,2,0)</f>
        <v>DOA</v>
      </c>
      <c r="C18" s="34" t="s">
        <v>20</v>
      </c>
      <c r="D18" s="35">
        <v>141532</v>
      </c>
      <c r="E18" s="35">
        <v>0</v>
      </c>
      <c r="F18" s="35">
        <v>141532</v>
      </c>
      <c r="G18" s="35">
        <v>125865</v>
      </c>
      <c r="H18" s="35">
        <v>0</v>
      </c>
      <c r="I18" s="35">
        <v>125865</v>
      </c>
      <c r="J18" s="35">
        <v>147318</v>
      </c>
      <c r="K18" s="35">
        <v>0</v>
      </c>
      <c r="L18" s="35">
        <v>147318</v>
      </c>
      <c r="M18" s="35">
        <v>151765</v>
      </c>
      <c r="N18" s="35">
        <v>0</v>
      </c>
      <c r="O18" s="35">
        <v>151765</v>
      </c>
      <c r="P18" s="35">
        <v>137057</v>
      </c>
      <c r="Q18" s="35">
        <v>0</v>
      </c>
      <c r="R18" s="35">
        <v>137057</v>
      </c>
      <c r="S18" s="35">
        <v>128557</v>
      </c>
      <c r="T18" s="35">
        <v>0</v>
      </c>
      <c r="U18" s="35">
        <v>128557</v>
      </c>
      <c r="V18" s="35">
        <v>128531</v>
      </c>
      <c r="W18" s="35">
        <v>0</v>
      </c>
      <c r="X18" s="35">
        <v>128531</v>
      </c>
      <c r="Y18" s="35">
        <v>126050</v>
      </c>
      <c r="Z18" s="35">
        <v>0</v>
      </c>
      <c r="AA18" s="35">
        <v>126050</v>
      </c>
      <c r="AB18" s="35">
        <v>120213</v>
      </c>
      <c r="AC18" s="35">
        <v>0</v>
      </c>
      <c r="AD18" s="35">
        <v>120213</v>
      </c>
      <c r="AE18" s="36">
        <v>136494</v>
      </c>
      <c r="AF18" s="36">
        <v>0</v>
      </c>
      <c r="AG18" s="36">
        <v>136494</v>
      </c>
      <c r="AH18" s="36">
        <v>133934</v>
      </c>
      <c r="AI18" s="36">
        <v>0</v>
      </c>
      <c r="AJ18" s="36">
        <v>133934</v>
      </c>
      <c r="AK18" s="36">
        <v>134993</v>
      </c>
      <c r="AL18" s="36">
        <v>0</v>
      </c>
      <c r="AM18" s="36">
        <v>134993</v>
      </c>
      <c r="AN18" s="35">
        <f t="shared" si="0"/>
        <v>1612309</v>
      </c>
      <c r="AO18" s="35">
        <f t="shared" si="0"/>
        <v>0</v>
      </c>
      <c r="AP18" s="35">
        <f t="shared" si="1"/>
        <v>1612309</v>
      </c>
    </row>
    <row r="19" spans="2:42" x14ac:dyDescent="0.2">
      <c r="B19" t="str">
        <f>VLOOKUP(C19,AirportTH!B:C,2,0)</f>
        <v>DOA</v>
      </c>
      <c r="C19" s="34" t="s">
        <v>22</v>
      </c>
      <c r="D19" s="35">
        <v>176114</v>
      </c>
      <c r="E19" s="35">
        <v>44292</v>
      </c>
      <c r="F19" s="35">
        <v>220406</v>
      </c>
      <c r="G19" s="35">
        <v>170782</v>
      </c>
      <c r="H19" s="35">
        <v>47128</v>
      </c>
      <c r="I19" s="35">
        <v>217910</v>
      </c>
      <c r="J19" s="35">
        <v>179397</v>
      </c>
      <c r="K19" s="35">
        <v>53530</v>
      </c>
      <c r="L19" s="35">
        <v>232927</v>
      </c>
      <c r="M19" s="35">
        <v>156312</v>
      </c>
      <c r="N19" s="35">
        <v>40497</v>
      </c>
      <c r="O19" s="35">
        <v>196809</v>
      </c>
      <c r="P19" s="35">
        <v>139235</v>
      </c>
      <c r="Q19" s="35">
        <v>30872</v>
      </c>
      <c r="R19" s="35">
        <v>170107</v>
      </c>
      <c r="S19" s="35">
        <v>122359</v>
      </c>
      <c r="T19" s="35">
        <v>29715</v>
      </c>
      <c r="U19" s="35">
        <v>152074</v>
      </c>
      <c r="V19" s="35">
        <v>141474</v>
      </c>
      <c r="W19" s="35">
        <v>36879</v>
      </c>
      <c r="X19" s="35">
        <v>178353</v>
      </c>
      <c r="Y19" s="35">
        <v>136616</v>
      </c>
      <c r="Z19" s="35">
        <v>40937</v>
      </c>
      <c r="AA19" s="35">
        <v>177553</v>
      </c>
      <c r="AB19" s="35">
        <v>111817</v>
      </c>
      <c r="AC19" s="35">
        <v>30074</v>
      </c>
      <c r="AD19" s="35">
        <v>141891</v>
      </c>
      <c r="AE19" s="36">
        <v>147796</v>
      </c>
      <c r="AF19" s="36">
        <v>34571</v>
      </c>
      <c r="AG19" s="36">
        <v>182367</v>
      </c>
      <c r="AH19" s="36">
        <v>169742</v>
      </c>
      <c r="AI19" s="36">
        <v>43719</v>
      </c>
      <c r="AJ19" s="36">
        <v>213461</v>
      </c>
      <c r="AK19" s="36">
        <v>183274</v>
      </c>
      <c r="AL19" s="36">
        <v>53709</v>
      </c>
      <c r="AM19" s="36">
        <v>236983</v>
      </c>
      <c r="AN19" s="35">
        <f t="shared" si="0"/>
        <v>1834918</v>
      </c>
      <c r="AO19" s="35">
        <f t="shared" si="0"/>
        <v>485923</v>
      </c>
      <c r="AP19" s="35">
        <f t="shared" si="1"/>
        <v>2320841</v>
      </c>
    </row>
    <row r="20" spans="2:42" x14ac:dyDescent="0.2">
      <c r="B20" t="str">
        <f>VLOOKUP(C20,AirportTH!B:C,2,0)</f>
        <v>DOA</v>
      </c>
      <c r="C20" s="34" t="s">
        <v>23</v>
      </c>
      <c r="D20" s="35">
        <v>12831</v>
      </c>
      <c r="E20" s="35">
        <v>0</v>
      </c>
      <c r="F20" s="35">
        <v>12831</v>
      </c>
      <c r="G20" s="35">
        <v>9829</v>
      </c>
      <c r="H20" s="35">
        <v>0</v>
      </c>
      <c r="I20" s="35">
        <v>9829</v>
      </c>
      <c r="J20" s="35">
        <v>10081</v>
      </c>
      <c r="K20" s="35">
        <v>0</v>
      </c>
      <c r="L20" s="35">
        <v>10081</v>
      </c>
      <c r="M20" s="35">
        <v>8679</v>
      </c>
      <c r="N20" s="35">
        <v>0</v>
      </c>
      <c r="O20" s="35">
        <v>8679</v>
      </c>
      <c r="P20" s="35">
        <v>6627</v>
      </c>
      <c r="Q20" s="35">
        <v>0</v>
      </c>
      <c r="R20" s="35">
        <v>6627</v>
      </c>
      <c r="S20" s="35">
        <v>6295</v>
      </c>
      <c r="T20" s="35">
        <v>0</v>
      </c>
      <c r="U20" s="35">
        <v>6295</v>
      </c>
      <c r="V20" s="35">
        <v>6883</v>
      </c>
      <c r="W20" s="35">
        <v>0</v>
      </c>
      <c r="X20" s="35">
        <v>6883</v>
      </c>
      <c r="Y20" s="35">
        <v>9250</v>
      </c>
      <c r="Z20" s="35">
        <v>0</v>
      </c>
      <c r="AA20" s="35">
        <v>9250</v>
      </c>
      <c r="AB20" s="35">
        <v>8319</v>
      </c>
      <c r="AC20" s="35">
        <v>0</v>
      </c>
      <c r="AD20" s="35">
        <v>8319</v>
      </c>
      <c r="AE20" s="36">
        <v>9512</v>
      </c>
      <c r="AF20" s="36">
        <v>0</v>
      </c>
      <c r="AG20" s="36">
        <v>9512</v>
      </c>
      <c r="AH20" s="36">
        <v>12643</v>
      </c>
      <c r="AI20" s="36">
        <v>0</v>
      </c>
      <c r="AJ20" s="36">
        <v>12643</v>
      </c>
      <c r="AK20" s="36">
        <v>12221</v>
      </c>
      <c r="AL20" s="36">
        <v>0</v>
      </c>
      <c r="AM20" s="36">
        <v>12221</v>
      </c>
      <c r="AN20" s="35">
        <f t="shared" si="0"/>
        <v>113170</v>
      </c>
      <c r="AO20" s="35">
        <f t="shared" si="0"/>
        <v>0</v>
      </c>
      <c r="AP20" s="35">
        <f t="shared" si="1"/>
        <v>113170</v>
      </c>
    </row>
    <row r="21" spans="2:42" x14ac:dyDescent="0.2">
      <c r="B21" t="str">
        <f>VLOOKUP(C21,AirportTH!B:C,2,0)</f>
        <v>DOA</v>
      </c>
      <c r="C21" s="34" t="s">
        <v>24</v>
      </c>
      <c r="D21" s="35">
        <v>18302</v>
      </c>
      <c r="E21" s="35">
        <v>0</v>
      </c>
      <c r="F21" s="35">
        <v>18302</v>
      </c>
      <c r="G21" s="35">
        <v>15596</v>
      </c>
      <c r="H21" s="35">
        <v>0</v>
      </c>
      <c r="I21" s="35">
        <v>15596</v>
      </c>
      <c r="J21" s="35">
        <v>16551</v>
      </c>
      <c r="K21" s="35">
        <v>0</v>
      </c>
      <c r="L21" s="35">
        <v>16551</v>
      </c>
      <c r="M21" s="35">
        <v>19102</v>
      </c>
      <c r="N21" s="35">
        <v>0</v>
      </c>
      <c r="O21" s="35">
        <v>19102</v>
      </c>
      <c r="P21" s="35">
        <v>16971</v>
      </c>
      <c r="Q21" s="35">
        <v>0</v>
      </c>
      <c r="R21" s="35">
        <v>16971</v>
      </c>
      <c r="S21" s="35">
        <v>13700</v>
      </c>
      <c r="T21" s="35">
        <v>0</v>
      </c>
      <c r="U21" s="35">
        <v>13700</v>
      </c>
      <c r="V21" s="35">
        <v>13495</v>
      </c>
      <c r="W21" s="35">
        <v>0</v>
      </c>
      <c r="X21" s="35">
        <v>13495</v>
      </c>
      <c r="Y21" s="35">
        <v>13995</v>
      </c>
      <c r="Z21" s="35">
        <v>0</v>
      </c>
      <c r="AA21" s="35">
        <v>13995</v>
      </c>
      <c r="AB21" s="35">
        <v>14699</v>
      </c>
      <c r="AC21" s="35">
        <v>0</v>
      </c>
      <c r="AD21" s="35">
        <v>14699</v>
      </c>
      <c r="AE21" s="36">
        <v>19458</v>
      </c>
      <c r="AF21" s="36">
        <v>0</v>
      </c>
      <c r="AG21" s="36">
        <v>19458</v>
      </c>
      <c r="AH21" s="36">
        <v>17780</v>
      </c>
      <c r="AI21" s="36">
        <v>0</v>
      </c>
      <c r="AJ21" s="36">
        <v>17780</v>
      </c>
      <c r="AK21" s="36">
        <v>15540</v>
      </c>
      <c r="AL21" s="36">
        <v>0</v>
      </c>
      <c r="AM21" s="36">
        <v>15540</v>
      </c>
      <c r="AN21" s="35">
        <f t="shared" si="0"/>
        <v>195189</v>
      </c>
      <c r="AO21" s="35">
        <f t="shared" si="0"/>
        <v>0</v>
      </c>
      <c r="AP21" s="35">
        <f t="shared" si="1"/>
        <v>195189</v>
      </c>
    </row>
    <row r="22" spans="2:42" x14ac:dyDescent="0.2">
      <c r="B22" t="str">
        <f>VLOOKUP(C22,AirportTH!B:C,2,0)</f>
        <v>DOA</v>
      </c>
      <c r="C22" s="34" t="s">
        <v>25</v>
      </c>
      <c r="D22" s="35">
        <v>4696</v>
      </c>
      <c r="E22" s="35">
        <v>0</v>
      </c>
      <c r="F22" s="35">
        <v>4696</v>
      </c>
      <c r="G22" s="35">
        <v>3874</v>
      </c>
      <c r="H22" s="35">
        <v>0</v>
      </c>
      <c r="I22" s="35">
        <v>3874</v>
      </c>
      <c r="J22" s="35">
        <v>1996</v>
      </c>
      <c r="K22" s="35">
        <v>0</v>
      </c>
      <c r="L22" s="35">
        <v>1996</v>
      </c>
      <c r="M22" s="35">
        <v>1218</v>
      </c>
      <c r="N22" s="35">
        <v>0</v>
      </c>
      <c r="O22" s="35">
        <v>1218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917</v>
      </c>
      <c r="Z22" s="35">
        <v>0</v>
      </c>
      <c r="AA22" s="35">
        <v>917</v>
      </c>
      <c r="AB22" s="35">
        <v>957</v>
      </c>
      <c r="AC22" s="35">
        <v>0</v>
      </c>
      <c r="AD22" s="35">
        <v>957</v>
      </c>
      <c r="AE22" s="36">
        <v>1098</v>
      </c>
      <c r="AF22" s="36">
        <v>0</v>
      </c>
      <c r="AG22" s="36">
        <v>1098</v>
      </c>
      <c r="AH22" s="36">
        <v>1902</v>
      </c>
      <c r="AI22" s="36">
        <v>0</v>
      </c>
      <c r="AJ22" s="36">
        <v>1902</v>
      </c>
      <c r="AK22" s="36">
        <v>1955</v>
      </c>
      <c r="AL22" s="36">
        <v>0</v>
      </c>
      <c r="AM22" s="36">
        <v>1955</v>
      </c>
      <c r="AN22" s="35">
        <f t="shared" si="0"/>
        <v>18613</v>
      </c>
      <c r="AO22" s="35">
        <f t="shared" si="0"/>
        <v>0</v>
      </c>
      <c r="AP22" s="35">
        <f t="shared" si="1"/>
        <v>18613</v>
      </c>
    </row>
    <row r="23" spans="2:42" x14ac:dyDescent="0.2">
      <c r="B23" t="str">
        <f>VLOOKUP(C23,AirportTH!B:C,2,0)</f>
        <v>DOA</v>
      </c>
      <c r="C23" s="34" t="s">
        <v>26</v>
      </c>
      <c r="D23" s="35">
        <v>4287</v>
      </c>
      <c r="E23" s="35">
        <v>0</v>
      </c>
      <c r="F23" s="35">
        <v>4287</v>
      </c>
      <c r="G23" s="35">
        <v>9472</v>
      </c>
      <c r="H23" s="35">
        <v>0</v>
      </c>
      <c r="I23" s="35">
        <v>9472</v>
      </c>
      <c r="J23" s="35">
        <v>10480</v>
      </c>
      <c r="K23" s="35">
        <v>0</v>
      </c>
      <c r="L23" s="35">
        <v>10480</v>
      </c>
      <c r="M23" s="35">
        <v>7743</v>
      </c>
      <c r="N23" s="35">
        <v>0</v>
      </c>
      <c r="O23" s="35">
        <v>7743</v>
      </c>
      <c r="P23" s="35">
        <v>8116</v>
      </c>
      <c r="Q23" s="35">
        <v>0</v>
      </c>
      <c r="R23" s="35">
        <v>8116</v>
      </c>
      <c r="S23" s="35">
        <v>8530</v>
      </c>
      <c r="T23" s="35">
        <v>0</v>
      </c>
      <c r="U23" s="35">
        <v>8530</v>
      </c>
      <c r="V23" s="35">
        <v>7084</v>
      </c>
      <c r="W23" s="35">
        <v>0</v>
      </c>
      <c r="X23" s="35">
        <v>7084</v>
      </c>
      <c r="Y23" s="35">
        <v>6791</v>
      </c>
      <c r="Z23" s="35">
        <v>0</v>
      </c>
      <c r="AA23" s="35">
        <v>6791</v>
      </c>
      <c r="AB23" s="35">
        <v>6487</v>
      </c>
      <c r="AC23" s="35">
        <v>0</v>
      </c>
      <c r="AD23" s="35">
        <v>6487</v>
      </c>
      <c r="AE23" s="36">
        <v>6936</v>
      </c>
      <c r="AF23" s="36">
        <v>0</v>
      </c>
      <c r="AG23" s="36">
        <v>6936</v>
      </c>
      <c r="AH23" s="36">
        <v>7764</v>
      </c>
      <c r="AI23" s="36">
        <v>0</v>
      </c>
      <c r="AJ23" s="36">
        <v>7764</v>
      </c>
      <c r="AK23" s="36">
        <v>8038</v>
      </c>
      <c r="AL23" s="36">
        <v>0</v>
      </c>
      <c r="AM23" s="36">
        <v>8038</v>
      </c>
      <c r="AN23" s="35">
        <f t="shared" si="0"/>
        <v>91728</v>
      </c>
      <c r="AO23" s="35">
        <f t="shared" si="0"/>
        <v>0</v>
      </c>
      <c r="AP23" s="35">
        <f t="shared" si="1"/>
        <v>91728</v>
      </c>
    </row>
    <row r="24" spans="2:42" x14ac:dyDescent="0.2">
      <c r="B24" t="str">
        <f>VLOOKUP(C24,AirportTH!B:C,2,0)</f>
        <v>DOA</v>
      </c>
      <c r="C24" s="34" t="s">
        <v>27</v>
      </c>
      <c r="D24" s="35">
        <v>37615</v>
      </c>
      <c r="E24" s="35">
        <v>0</v>
      </c>
      <c r="F24" s="35">
        <v>37615</v>
      </c>
      <c r="G24" s="35">
        <v>35237</v>
      </c>
      <c r="H24" s="35">
        <v>0</v>
      </c>
      <c r="I24" s="35">
        <v>35237</v>
      </c>
      <c r="J24" s="35">
        <v>33821</v>
      </c>
      <c r="K24" s="35">
        <v>0</v>
      </c>
      <c r="L24" s="35">
        <v>33821</v>
      </c>
      <c r="M24" s="35">
        <v>26228</v>
      </c>
      <c r="N24" s="35">
        <v>0</v>
      </c>
      <c r="O24" s="35">
        <v>26228</v>
      </c>
      <c r="P24" s="35">
        <v>30463</v>
      </c>
      <c r="Q24" s="35">
        <v>0</v>
      </c>
      <c r="R24" s="35">
        <v>30463</v>
      </c>
      <c r="S24" s="35">
        <v>28770</v>
      </c>
      <c r="T24" s="35">
        <v>0</v>
      </c>
      <c r="U24" s="35">
        <v>28770</v>
      </c>
      <c r="V24" s="35">
        <v>29497</v>
      </c>
      <c r="W24" s="35">
        <v>0</v>
      </c>
      <c r="X24" s="35">
        <v>29497</v>
      </c>
      <c r="Y24" s="35">
        <v>29352</v>
      </c>
      <c r="Z24" s="35">
        <v>0</v>
      </c>
      <c r="AA24" s="35">
        <v>29352</v>
      </c>
      <c r="AB24" s="35">
        <v>28275</v>
      </c>
      <c r="AC24" s="35">
        <v>0</v>
      </c>
      <c r="AD24" s="35">
        <v>28275</v>
      </c>
      <c r="AE24" s="36">
        <v>30497</v>
      </c>
      <c r="AF24" s="36">
        <v>0</v>
      </c>
      <c r="AG24" s="36">
        <v>30497</v>
      </c>
      <c r="AH24" s="36">
        <v>20331</v>
      </c>
      <c r="AI24" s="36">
        <v>0</v>
      </c>
      <c r="AJ24" s="36">
        <v>20331</v>
      </c>
      <c r="AK24" s="36">
        <v>29103</v>
      </c>
      <c r="AL24" s="36">
        <v>0</v>
      </c>
      <c r="AM24" s="36">
        <v>29103</v>
      </c>
      <c r="AN24" s="35">
        <f t="shared" si="0"/>
        <v>359189</v>
      </c>
      <c r="AO24" s="35">
        <f t="shared" si="0"/>
        <v>0</v>
      </c>
      <c r="AP24" s="35">
        <f t="shared" si="1"/>
        <v>359189</v>
      </c>
    </row>
    <row r="25" spans="2:42" x14ac:dyDescent="0.2">
      <c r="B25" t="str">
        <f>VLOOKUP(C25,AirportTH!B:C,2,0)</f>
        <v>DOA</v>
      </c>
      <c r="C25" s="34" t="s">
        <v>29</v>
      </c>
      <c r="D25" s="35">
        <v>112560</v>
      </c>
      <c r="E25" s="35">
        <v>0</v>
      </c>
      <c r="F25" s="35">
        <v>112560</v>
      </c>
      <c r="G25" s="35">
        <v>99544</v>
      </c>
      <c r="H25" s="35">
        <v>0</v>
      </c>
      <c r="I25" s="35">
        <v>99544</v>
      </c>
      <c r="J25" s="35">
        <v>121580</v>
      </c>
      <c r="K25" s="35">
        <v>0</v>
      </c>
      <c r="L25" s="35">
        <v>121580</v>
      </c>
      <c r="M25" s="35">
        <v>113159</v>
      </c>
      <c r="N25" s="35">
        <v>0</v>
      </c>
      <c r="O25" s="35">
        <v>113159</v>
      </c>
      <c r="P25" s="35">
        <v>104731</v>
      </c>
      <c r="Q25" s="35">
        <v>0</v>
      </c>
      <c r="R25" s="35">
        <v>104731</v>
      </c>
      <c r="S25" s="35">
        <v>96261</v>
      </c>
      <c r="T25" s="35">
        <v>0</v>
      </c>
      <c r="U25" s="35">
        <v>96261</v>
      </c>
      <c r="V25" s="35">
        <v>90617</v>
      </c>
      <c r="W25" s="35">
        <v>0</v>
      </c>
      <c r="X25" s="35">
        <v>90617</v>
      </c>
      <c r="Y25" s="35">
        <v>93762</v>
      </c>
      <c r="Z25" s="35">
        <v>0</v>
      </c>
      <c r="AA25" s="35">
        <v>93762</v>
      </c>
      <c r="AB25" s="35">
        <v>82581</v>
      </c>
      <c r="AC25" s="35">
        <v>0</v>
      </c>
      <c r="AD25" s="35">
        <v>82581</v>
      </c>
      <c r="AE25" s="36">
        <v>104704</v>
      </c>
      <c r="AF25" s="36">
        <v>0</v>
      </c>
      <c r="AG25" s="36">
        <v>104704</v>
      </c>
      <c r="AH25" s="36">
        <v>86020</v>
      </c>
      <c r="AI25" s="36">
        <v>0</v>
      </c>
      <c r="AJ25" s="36">
        <v>86020</v>
      </c>
      <c r="AK25" s="36">
        <v>90020</v>
      </c>
      <c r="AL25" s="36">
        <v>0</v>
      </c>
      <c r="AM25" s="36">
        <v>90020</v>
      </c>
      <c r="AN25" s="35">
        <f t="shared" si="0"/>
        <v>1195539</v>
      </c>
      <c r="AO25" s="35">
        <f t="shared" si="0"/>
        <v>0</v>
      </c>
      <c r="AP25" s="35">
        <f t="shared" si="1"/>
        <v>1195539</v>
      </c>
    </row>
    <row r="26" spans="2:42" x14ac:dyDescent="0.2">
      <c r="B26" t="str">
        <f>VLOOKUP(C26,AirportTH!B:C,2,0)</f>
        <v>DOA</v>
      </c>
      <c r="C26" s="34" t="s">
        <v>28</v>
      </c>
      <c r="D26" s="35">
        <v>9</v>
      </c>
      <c r="E26" s="35">
        <v>0</v>
      </c>
      <c r="F26" s="35">
        <v>9</v>
      </c>
      <c r="G26" s="35">
        <v>27</v>
      </c>
      <c r="H26" s="35">
        <v>0</v>
      </c>
      <c r="I26" s="35">
        <v>27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2</v>
      </c>
      <c r="T26" s="35">
        <v>0</v>
      </c>
      <c r="U26" s="35">
        <v>2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6">
        <v>2</v>
      </c>
      <c r="AF26" s="36">
        <v>0</v>
      </c>
      <c r="AG26" s="36">
        <v>2</v>
      </c>
      <c r="AH26" s="36">
        <v>0</v>
      </c>
      <c r="AI26" s="36">
        <v>0</v>
      </c>
      <c r="AJ26" s="36">
        <v>0</v>
      </c>
      <c r="AK26" s="36">
        <v>0</v>
      </c>
      <c r="AL26" s="36">
        <v>0</v>
      </c>
      <c r="AM26" s="36">
        <v>0</v>
      </c>
      <c r="AN26" s="35">
        <f t="shared" si="0"/>
        <v>40</v>
      </c>
      <c r="AO26" s="35">
        <f t="shared" si="0"/>
        <v>0</v>
      </c>
      <c r="AP26" s="35">
        <f t="shared" si="1"/>
        <v>40</v>
      </c>
    </row>
    <row r="27" spans="2:42" x14ac:dyDescent="0.2">
      <c r="B27" t="str">
        <f>VLOOKUP(C27,AirportTH!B:C,2,0)</f>
        <v>DOA</v>
      </c>
      <c r="C27" s="34" t="s">
        <v>30</v>
      </c>
      <c r="D27" s="35">
        <v>49954</v>
      </c>
      <c r="E27" s="35">
        <v>0</v>
      </c>
      <c r="F27" s="35">
        <v>49954</v>
      </c>
      <c r="G27" s="35">
        <v>40450</v>
      </c>
      <c r="H27" s="35">
        <v>0</v>
      </c>
      <c r="I27" s="35">
        <v>40450</v>
      </c>
      <c r="J27" s="35">
        <v>38846</v>
      </c>
      <c r="K27" s="35">
        <v>0</v>
      </c>
      <c r="L27" s="35">
        <v>38846</v>
      </c>
      <c r="M27" s="35">
        <v>34997</v>
      </c>
      <c r="N27" s="35">
        <v>0</v>
      </c>
      <c r="O27" s="35">
        <v>34997</v>
      </c>
      <c r="P27" s="35">
        <v>21294</v>
      </c>
      <c r="Q27" s="35">
        <v>0</v>
      </c>
      <c r="R27" s="35">
        <v>21294</v>
      </c>
      <c r="S27" s="35">
        <v>20542</v>
      </c>
      <c r="T27" s="35">
        <v>0</v>
      </c>
      <c r="U27" s="35">
        <v>20542</v>
      </c>
      <c r="V27" s="35">
        <v>19649</v>
      </c>
      <c r="W27" s="35">
        <v>0</v>
      </c>
      <c r="X27" s="35">
        <v>19649</v>
      </c>
      <c r="Y27" s="35">
        <v>19905</v>
      </c>
      <c r="Z27" s="35">
        <v>0</v>
      </c>
      <c r="AA27" s="35">
        <v>19905</v>
      </c>
      <c r="AB27" s="35">
        <v>20471</v>
      </c>
      <c r="AC27" s="35">
        <v>0</v>
      </c>
      <c r="AD27" s="35">
        <v>20471</v>
      </c>
      <c r="AE27" s="36">
        <v>32644</v>
      </c>
      <c r="AF27" s="36">
        <v>0</v>
      </c>
      <c r="AG27" s="36">
        <v>32644</v>
      </c>
      <c r="AH27" s="36">
        <v>43391</v>
      </c>
      <c r="AI27" s="36">
        <v>0</v>
      </c>
      <c r="AJ27" s="36">
        <v>43391</v>
      </c>
      <c r="AK27" s="36">
        <v>44431</v>
      </c>
      <c r="AL27" s="36">
        <v>0</v>
      </c>
      <c r="AM27" s="36">
        <v>44431</v>
      </c>
      <c r="AN27" s="35">
        <f t="shared" si="0"/>
        <v>386574</v>
      </c>
      <c r="AO27" s="35">
        <f t="shared" si="0"/>
        <v>0</v>
      </c>
      <c r="AP27" s="35">
        <f t="shared" si="1"/>
        <v>386574</v>
      </c>
    </row>
    <row r="28" spans="2:42" x14ac:dyDescent="0.2">
      <c r="B28" t="str">
        <f>VLOOKUP(C28,AirportTH!B:C,2,0)</f>
        <v>DOA</v>
      </c>
      <c r="C28" s="34" t="s">
        <v>31</v>
      </c>
      <c r="D28" s="35">
        <v>18833</v>
      </c>
      <c r="E28" s="35">
        <v>0</v>
      </c>
      <c r="F28" s="35">
        <v>18833</v>
      </c>
      <c r="G28" s="35">
        <v>17061</v>
      </c>
      <c r="H28" s="35">
        <v>0</v>
      </c>
      <c r="I28" s="35">
        <v>17061</v>
      </c>
      <c r="J28" s="35">
        <v>20116</v>
      </c>
      <c r="K28" s="35">
        <v>0</v>
      </c>
      <c r="L28" s="35">
        <v>20116</v>
      </c>
      <c r="M28" s="35">
        <v>19373</v>
      </c>
      <c r="N28" s="35">
        <v>0</v>
      </c>
      <c r="O28" s="35">
        <v>19373</v>
      </c>
      <c r="P28" s="35">
        <v>18815</v>
      </c>
      <c r="Q28" s="35">
        <v>564</v>
      </c>
      <c r="R28" s="35">
        <v>19379</v>
      </c>
      <c r="S28" s="35">
        <v>17641</v>
      </c>
      <c r="T28" s="35">
        <v>567</v>
      </c>
      <c r="U28" s="35">
        <v>18208</v>
      </c>
      <c r="V28" s="35">
        <v>19484</v>
      </c>
      <c r="W28" s="35">
        <v>1134</v>
      </c>
      <c r="X28" s="35">
        <v>20618</v>
      </c>
      <c r="Y28" s="35">
        <v>19121</v>
      </c>
      <c r="Z28" s="35">
        <v>0</v>
      </c>
      <c r="AA28" s="35">
        <v>19121</v>
      </c>
      <c r="AB28" s="35">
        <v>17603</v>
      </c>
      <c r="AC28" s="35">
        <v>0</v>
      </c>
      <c r="AD28" s="35">
        <v>17603</v>
      </c>
      <c r="AE28" s="36">
        <v>18927</v>
      </c>
      <c r="AF28" s="36">
        <v>0</v>
      </c>
      <c r="AG28" s="36">
        <v>18927</v>
      </c>
      <c r="AH28" s="36">
        <v>17171</v>
      </c>
      <c r="AI28" s="36">
        <v>0</v>
      </c>
      <c r="AJ28" s="36">
        <v>17171</v>
      </c>
      <c r="AK28" s="36">
        <v>18013</v>
      </c>
      <c r="AL28" s="36">
        <v>0</v>
      </c>
      <c r="AM28" s="36">
        <v>18013</v>
      </c>
      <c r="AN28" s="35">
        <f t="shared" si="0"/>
        <v>222158</v>
      </c>
      <c r="AO28" s="35">
        <f t="shared" si="0"/>
        <v>2265</v>
      </c>
      <c r="AP28" s="35">
        <f t="shared" si="1"/>
        <v>224423</v>
      </c>
    </row>
    <row r="29" spans="2:42" x14ac:dyDescent="0.2">
      <c r="B29" t="str">
        <f>VLOOKUP(C29,AirportTH!B:C,2,0)</f>
        <v>DOA</v>
      </c>
      <c r="C29" s="34" t="s">
        <v>46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5">
        <f t="shared" si="0"/>
        <v>0</v>
      </c>
      <c r="AO29" s="35">
        <f t="shared" si="0"/>
        <v>0</v>
      </c>
      <c r="AP29" s="35">
        <f t="shared" si="1"/>
        <v>0</v>
      </c>
    </row>
    <row r="30" spans="2:42" x14ac:dyDescent="0.2">
      <c r="B30" t="str">
        <f>VLOOKUP(C30,AirportTH!B:C,2,0)</f>
        <v>DOA</v>
      </c>
      <c r="C30" s="34" t="s">
        <v>34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5">
        <f t="shared" si="0"/>
        <v>0</v>
      </c>
      <c r="AO30" s="35">
        <f t="shared" si="0"/>
        <v>0</v>
      </c>
      <c r="AP30" s="35">
        <f t="shared" si="1"/>
        <v>0</v>
      </c>
    </row>
    <row r="31" spans="2:42" x14ac:dyDescent="0.2">
      <c r="B31" t="str">
        <f>VLOOKUP(C31,AirportTH!B:C,2,0)</f>
        <v>DOA</v>
      </c>
      <c r="C31" s="34" t="s">
        <v>32</v>
      </c>
      <c r="D31" s="35">
        <v>38451</v>
      </c>
      <c r="E31" s="35">
        <v>0</v>
      </c>
      <c r="F31" s="35">
        <v>38451</v>
      </c>
      <c r="G31" s="35">
        <v>35723</v>
      </c>
      <c r="H31" s="35">
        <v>0</v>
      </c>
      <c r="I31" s="35">
        <v>35723</v>
      </c>
      <c r="J31" s="35">
        <v>40946</v>
      </c>
      <c r="K31" s="35">
        <v>0</v>
      </c>
      <c r="L31" s="35">
        <v>40946</v>
      </c>
      <c r="M31" s="35">
        <v>37156</v>
      </c>
      <c r="N31" s="35">
        <v>0</v>
      </c>
      <c r="O31" s="35">
        <v>37156</v>
      </c>
      <c r="P31" s="35">
        <v>34986</v>
      </c>
      <c r="Q31" s="35">
        <v>0</v>
      </c>
      <c r="R31" s="35">
        <v>34986</v>
      </c>
      <c r="S31" s="35">
        <v>34100</v>
      </c>
      <c r="T31" s="35">
        <v>0</v>
      </c>
      <c r="U31" s="35">
        <v>34100</v>
      </c>
      <c r="V31" s="35">
        <v>33745</v>
      </c>
      <c r="W31" s="35">
        <v>0</v>
      </c>
      <c r="X31" s="35">
        <v>33745</v>
      </c>
      <c r="Y31" s="35">
        <v>36161</v>
      </c>
      <c r="Z31" s="35">
        <v>0</v>
      </c>
      <c r="AA31" s="35">
        <v>36161</v>
      </c>
      <c r="AB31" s="35">
        <v>31693</v>
      </c>
      <c r="AC31" s="35">
        <v>0</v>
      </c>
      <c r="AD31" s="35">
        <v>31693</v>
      </c>
      <c r="AE31" s="36">
        <v>36409</v>
      </c>
      <c r="AF31" s="36">
        <v>0</v>
      </c>
      <c r="AG31" s="36">
        <v>36409</v>
      </c>
      <c r="AH31" s="36">
        <v>35945</v>
      </c>
      <c r="AI31" s="36">
        <v>0</v>
      </c>
      <c r="AJ31" s="36">
        <v>35945</v>
      </c>
      <c r="AK31" s="36">
        <v>36948</v>
      </c>
      <c r="AL31" s="36">
        <v>0</v>
      </c>
      <c r="AM31" s="36">
        <v>36948</v>
      </c>
      <c r="AN31" s="35">
        <f t="shared" si="0"/>
        <v>432263</v>
      </c>
      <c r="AO31" s="35">
        <f t="shared" si="0"/>
        <v>0</v>
      </c>
      <c r="AP31" s="35">
        <f t="shared" si="1"/>
        <v>432263</v>
      </c>
    </row>
    <row r="32" spans="2:42" x14ac:dyDescent="0.2">
      <c r="B32" t="str">
        <f>VLOOKUP(C32,AirportTH!B:C,2,0)</f>
        <v>DOA</v>
      </c>
      <c r="C32" s="34" t="s">
        <v>33</v>
      </c>
      <c r="D32" s="35">
        <v>1475</v>
      </c>
      <c r="E32" s="35">
        <v>0</v>
      </c>
      <c r="F32" s="35">
        <v>1475</v>
      </c>
      <c r="G32" s="35">
        <v>1598</v>
      </c>
      <c r="H32" s="35">
        <v>0</v>
      </c>
      <c r="I32" s="35">
        <v>1598</v>
      </c>
      <c r="J32" s="35">
        <v>1031</v>
      </c>
      <c r="K32" s="35">
        <v>0</v>
      </c>
      <c r="L32" s="35">
        <v>1031</v>
      </c>
      <c r="M32" s="35">
        <v>954</v>
      </c>
      <c r="N32" s="35">
        <v>0</v>
      </c>
      <c r="O32" s="35">
        <v>954</v>
      </c>
      <c r="P32" s="35">
        <v>11</v>
      </c>
      <c r="Q32" s="35">
        <v>0</v>
      </c>
      <c r="R32" s="35">
        <v>11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6">
        <v>10</v>
      </c>
      <c r="AF32" s="36">
        <v>0</v>
      </c>
      <c r="AG32" s="36">
        <v>10</v>
      </c>
      <c r="AH32" s="36">
        <v>0</v>
      </c>
      <c r="AI32" s="36">
        <v>0</v>
      </c>
      <c r="AJ32" s="36">
        <v>0</v>
      </c>
      <c r="AK32" s="36">
        <v>0</v>
      </c>
      <c r="AL32" s="36">
        <v>0</v>
      </c>
      <c r="AM32" s="36">
        <v>0</v>
      </c>
      <c r="AN32" s="35">
        <f t="shared" si="0"/>
        <v>5079</v>
      </c>
      <c r="AO32" s="35">
        <f t="shared" si="0"/>
        <v>0</v>
      </c>
      <c r="AP32" s="35">
        <f t="shared" si="1"/>
        <v>5079</v>
      </c>
    </row>
    <row r="33" spans="1:45" x14ac:dyDescent="0.2">
      <c r="B33" t="str">
        <f>VLOOKUP(C33,AirportTH!B:C,2,0)</f>
        <v>DOA</v>
      </c>
      <c r="C33" s="34" t="s">
        <v>36</v>
      </c>
      <c r="D33" s="35">
        <v>11532</v>
      </c>
      <c r="E33" s="35">
        <v>0</v>
      </c>
      <c r="F33" s="35">
        <v>11532</v>
      </c>
      <c r="G33" s="35">
        <v>11275</v>
      </c>
      <c r="H33" s="35">
        <v>0</v>
      </c>
      <c r="I33" s="35">
        <v>11275</v>
      </c>
      <c r="J33" s="35">
        <v>11927</v>
      </c>
      <c r="K33" s="35">
        <v>0</v>
      </c>
      <c r="L33" s="35">
        <v>11927</v>
      </c>
      <c r="M33" s="35">
        <v>13224</v>
      </c>
      <c r="N33" s="35">
        <v>0</v>
      </c>
      <c r="O33" s="35">
        <v>13224</v>
      </c>
      <c r="P33" s="35">
        <v>10285</v>
      </c>
      <c r="Q33" s="35">
        <v>0</v>
      </c>
      <c r="R33" s="35">
        <v>10285</v>
      </c>
      <c r="S33" s="35">
        <v>9342</v>
      </c>
      <c r="T33" s="35">
        <v>0</v>
      </c>
      <c r="U33" s="35">
        <v>9342</v>
      </c>
      <c r="V33" s="35">
        <v>9448</v>
      </c>
      <c r="W33" s="35">
        <v>0</v>
      </c>
      <c r="X33" s="35">
        <v>9448</v>
      </c>
      <c r="Y33" s="35">
        <v>9360</v>
      </c>
      <c r="Z33" s="35">
        <v>0</v>
      </c>
      <c r="AA33" s="35">
        <v>9360</v>
      </c>
      <c r="AB33" s="35">
        <v>9301</v>
      </c>
      <c r="AC33" s="35">
        <v>0</v>
      </c>
      <c r="AD33" s="35">
        <v>9301</v>
      </c>
      <c r="AE33" s="36">
        <v>10293</v>
      </c>
      <c r="AF33" s="36">
        <v>0</v>
      </c>
      <c r="AG33" s="36">
        <v>10293</v>
      </c>
      <c r="AH33" s="36">
        <v>12337</v>
      </c>
      <c r="AI33" s="36">
        <v>0</v>
      </c>
      <c r="AJ33" s="36">
        <v>12337</v>
      </c>
      <c r="AK33" s="36">
        <v>14631</v>
      </c>
      <c r="AL33" s="36">
        <v>0</v>
      </c>
      <c r="AM33" s="36">
        <v>14631</v>
      </c>
      <c r="AN33" s="35">
        <f t="shared" si="0"/>
        <v>132955</v>
      </c>
      <c r="AO33" s="35">
        <f t="shared" si="0"/>
        <v>0</v>
      </c>
      <c r="AP33" s="35">
        <f t="shared" si="1"/>
        <v>132955</v>
      </c>
    </row>
    <row r="34" spans="1:45" x14ac:dyDescent="0.2">
      <c r="B34" t="str">
        <f>VLOOKUP(C34,AirportTH!B:C,2,0)</f>
        <v>DOA</v>
      </c>
      <c r="C34" s="34" t="s">
        <v>37</v>
      </c>
      <c r="D34" s="35">
        <v>29709</v>
      </c>
      <c r="E34" s="35">
        <v>0</v>
      </c>
      <c r="F34" s="35">
        <v>29709</v>
      </c>
      <c r="G34" s="35">
        <v>29064</v>
      </c>
      <c r="H34" s="35">
        <v>0</v>
      </c>
      <c r="I34" s="35">
        <v>29064</v>
      </c>
      <c r="J34" s="35">
        <v>32661</v>
      </c>
      <c r="K34" s="35">
        <v>0</v>
      </c>
      <c r="L34" s="35">
        <v>32661</v>
      </c>
      <c r="M34" s="35">
        <v>27840</v>
      </c>
      <c r="N34" s="35">
        <v>0</v>
      </c>
      <c r="O34" s="35">
        <v>27840</v>
      </c>
      <c r="P34" s="35">
        <v>30485</v>
      </c>
      <c r="Q34" s="35">
        <v>0</v>
      </c>
      <c r="R34" s="35">
        <v>30485</v>
      </c>
      <c r="S34" s="35">
        <v>26197</v>
      </c>
      <c r="T34" s="35">
        <v>0</v>
      </c>
      <c r="U34" s="35">
        <v>26197</v>
      </c>
      <c r="V34" s="35">
        <v>27702</v>
      </c>
      <c r="W34" s="35">
        <v>0</v>
      </c>
      <c r="X34" s="35">
        <v>27702</v>
      </c>
      <c r="Y34" s="35">
        <v>28336</v>
      </c>
      <c r="Z34" s="35">
        <v>0</v>
      </c>
      <c r="AA34" s="35">
        <v>28336</v>
      </c>
      <c r="AB34" s="35">
        <v>27339</v>
      </c>
      <c r="AC34" s="35">
        <v>0</v>
      </c>
      <c r="AD34" s="35">
        <v>27339</v>
      </c>
      <c r="AE34" s="36">
        <v>30933</v>
      </c>
      <c r="AF34" s="36">
        <v>0</v>
      </c>
      <c r="AG34" s="36">
        <v>30933</v>
      </c>
      <c r="AH34" s="36">
        <v>29802</v>
      </c>
      <c r="AI34" s="36">
        <v>0</v>
      </c>
      <c r="AJ34" s="36">
        <v>29802</v>
      </c>
      <c r="AK34" s="36">
        <v>28730</v>
      </c>
      <c r="AL34" s="36">
        <v>0</v>
      </c>
      <c r="AM34" s="36">
        <v>28730</v>
      </c>
      <c r="AN34" s="35">
        <f t="shared" si="0"/>
        <v>348798</v>
      </c>
      <c r="AO34" s="35">
        <f t="shared" si="0"/>
        <v>0</v>
      </c>
      <c r="AP34" s="35">
        <f t="shared" si="1"/>
        <v>348798</v>
      </c>
    </row>
    <row r="35" spans="1:45" x14ac:dyDescent="0.2">
      <c r="B35" t="str">
        <f>VLOOKUP(C35,AirportTH!B:C,2,0)</f>
        <v>DOA</v>
      </c>
      <c r="C35" s="34" t="s">
        <v>38</v>
      </c>
      <c r="D35" s="35">
        <v>34010</v>
      </c>
      <c r="E35" s="35">
        <v>0</v>
      </c>
      <c r="F35" s="35">
        <v>34010</v>
      </c>
      <c r="G35" s="35">
        <v>28193</v>
      </c>
      <c r="H35" s="35">
        <v>0</v>
      </c>
      <c r="I35" s="35">
        <v>28193</v>
      </c>
      <c r="J35" s="35">
        <v>36089</v>
      </c>
      <c r="K35" s="35">
        <v>0</v>
      </c>
      <c r="L35" s="35">
        <v>36089</v>
      </c>
      <c r="M35" s="35">
        <v>35373</v>
      </c>
      <c r="N35" s="35">
        <v>0</v>
      </c>
      <c r="O35" s="35">
        <v>35373</v>
      </c>
      <c r="P35" s="35">
        <v>32648</v>
      </c>
      <c r="Q35" s="35">
        <v>0</v>
      </c>
      <c r="R35" s="35">
        <v>32648</v>
      </c>
      <c r="S35" s="35">
        <v>29316</v>
      </c>
      <c r="T35" s="35">
        <v>0</v>
      </c>
      <c r="U35" s="35">
        <v>29316</v>
      </c>
      <c r="V35" s="35">
        <v>29094</v>
      </c>
      <c r="W35" s="35">
        <v>0</v>
      </c>
      <c r="X35" s="35">
        <v>29094</v>
      </c>
      <c r="Y35" s="35">
        <v>24922</v>
      </c>
      <c r="Z35" s="35">
        <v>0</v>
      </c>
      <c r="AA35" s="35">
        <v>24922</v>
      </c>
      <c r="AB35" s="35">
        <v>21450</v>
      </c>
      <c r="AC35" s="35">
        <v>0</v>
      </c>
      <c r="AD35" s="35">
        <v>21450</v>
      </c>
      <c r="AE35" s="36">
        <v>29583</v>
      </c>
      <c r="AF35" s="36">
        <v>0</v>
      </c>
      <c r="AG35" s="36">
        <v>29583</v>
      </c>
      <c r="AH35" s="36">
        <v>30799</v>
      </c>
      <c r="AI35" s="36">
        <v>0</v>
      </c>
      <c r="AJ35" s="36">
        <v>30799</v>
      </c>
      <c r="AK35" s="36">
        <v>30433</v>
      </c>
      <c r="AL35" s="36">
        <v>0</v>
      </c>
      <c r="AM35" s="36">
        <v>30433</v>
      </c>
      <c r="AN35" s="35">
        <f t="shared" si="0"/>
        <v>361910</v>
      </c>
      <c r="AO35" s="35">
        <f t="shared" si="0"/>
        <v>0</v>
      </c>
      <c r="AP35" s="35">
        <f t="shared" si="1"/>
        <v>361910</v>
      </c>
    </row>
    <row r="36" spans="1:45" x14ac:dyDescent="0.2">
      <c r="B36" t="str">
        <f>VLOOKUP(C36,AirportTH!B:C,2,0)</f>
        <v>DOA</v>
      </c>
      <c r="C36" s="34" t="s">
        <v>40</v>
      </c>
      <c r="D36" s="35">
        <v>121450</v>
      </c>
      <c r="E36" s="35">
        <v>284</v>
      </c>
      <c r="F36" s="35">
        <v>121734</v>
      </c>
      <c r="G36" s="35">
        <v>115584</v>
      </c>
      <c r="H36" s="35">
        <v>0</v>
      </c>
      <c r="I36" s="35">
        <v>115584</v>
      </c>
      <c r="J36" s="35">
        <v>127242</v>
      </c>
      <c r="K36" s="35">
        <v>0</v>
      </c>
      <c r="L36" s="35">
        <v>127242</v>
      </c>
      <c r="M36" s="35">
        <v>119910</v>
      </c>
      <c r="N36" s="35">
        <v>481</v>
      </c>
      <c r="O36" s="35">
        <v>120391</v>
      </c>
      <c r="P36" s="35">
        <v>108055</v>
      </c>
      <c r="Q36" s="35">
        <v>0</v>
      </c>
      <c r="R36" s="35">
        <v>108055</v>
      </c>
      <c r="S36" s="35">
        <v>102860</v>
      </c>
      <c r="T36" s="35">
        <v>0</v>
      </c>
      <c r="U36" s="35">
        <v>102860</v>
      </c>
      <c r="V36" s="35">
        <v>114486</v>
      </c>
      <c r="W36" s="35">
        <v>0</v>
      </c>
      <c r="X36" s="35">
        <v>114486</v>
      </c>
      <c r="Y36" s="35">
        <v>121501</v>
      </c>
      <c r="Z36" s="35">
        <v>0</v>
      </c>
      <c r="AA36" s="35">
        <v>121501</v>
      </c>
      <c r="AB36" s="35">
        <v>101370</v>
      </c>
      <c r="AC36" s="35">
        <v>0</v>
      </c>
      <c r="AD36" s="35">
        <v>101370</v>
      </c>
      <c r="AE36" s="36">
        <v>113593</v>
      </c>
      <c r="AF36" s="36">
        <v>298</v>
      </c>
      <c r="AG36" s="36">
        <v>113891</v>
      </c>
      <c r="AH36" s="36">
        <v>104487</v>
      </c>
      <c r="AI36" s="36">
        <v>0</v>
      </c>
      <c r="AJ36" s="36">
        <v>104487</v>
      </c>
      <c r="AK36" s="36">
        <v>101655</v>
      </c>
      <c r="AL36" s="36">
        <v>0</v>
      </c>
      <c r="AM36" s="36">
        <v>101655</v>
      </c>
      <c r="AN36" s="35">
        <f t="shared" si="0"/>
        <v>1352193</v>
      </c>
      <c r="AO36" s="35">
        <f t="shared" si="0"/>
        <v>1063</v>
      </c>
      <c r="AP36" s="35">
        <f t="shared" si="1"/>
        <v>1353256</v>
      </c>
    </row>
    <row r="37" spans="1:45" x14ac:dyDescent="0.2">
      <c r="B37" t="str">
        <f>VLOOKUP(C37,AirportTH!B:C,2,0)</f>
        <v>DOA</v>
      </c>
      <c r="C37" s="34" t="s">
        <v>41</v>
      </c>
      <c r="D37" s="35">
        <v>47161</v>
      </c>
      <c r="E37" s="35">
        <v>0</v>
      </c>
      <c r="F37" s="35">
        <v>47161</v>
      </c>
      <c r="G37" s="35">
        <v>44729</v>
      </c>
      <c r="H37" s="35">
        <v>0</v>
      </c>
      <c r="I37" s="35">
        <v>44729</v>
      </c>
      <c r="J37" s="35">
        <v>54049</v>
      </c>
      <c r="K37" s="35">
        <v>0</v>
      </c>
      <c r="L37" s="35">
        <v>54049</v>
      </c>
      <c r="M37" s="35">
        <v>50303</v>
      </c>
      <c r="N37" s="35">
        <v>0</v>
      </c>
      <c r="O37" s="35">
        <v>50303</v>
      </c>
      <c r="P37" s="35">
        <v>48491</v>
      </c>
      <c r="Q37" s="35">
        <v>0</v>
      </c>
      <c r="R37" s="35">
        <v>48491</v>
      </c>
      <c r="S37" s="35">
        <v>45652</v>
      </c>
      <c r="T37" s="35">
        <v>0</v>
      </c>
      <c r="U37" s="35">
        <v>45652</v>
      </c>
      <c r="V37" s="35">
        <v>44655</v>
      </c>
      <c r="W37" s="35">
        <v>0</v>
      </c>
      <c r="X37" s="35">
        <v>44655</v>
      </c>
      <c r="Y37" s="35">
        <v>44748</v>
      </c>
      <c r="Z37" s="35">
        <v>0</v>
      </c>
      <c r="AA37" s="35">
        <v>44748</v>
      </c>
      <c r="AB37" s="35">
        <v>40600</v>
      </c>
      <c r="AC37" s="35">
        <v>0</v>
      </c>
      <c r="AD37" s="35">
        <v>40600</v>
      </c>
      <c r="AE37" s="36">
        <v>51193</v>
      </c>
      <c r="AF37" s="36">
        <v>0</v>
      </c>
      <c r="AG37" s="36">
        <v>51193</v>
      </c>
      <c r="AH37" s="36">
        <v>46131</v>
      </c>
      <c r="AI37" s="36">
        <v>0</v>
      </c>
      <c r="AJ37" s="36">
        <v>46131</v>
      </c>
      <c r="AK37" s="36">
        <v>46776</v>
      </c>
      <c r="AL37" s="36">
        <v>0</v>
      </c>
      <c r="AM37" s="36">
        <v>46776</v>
      </c>
      <c r="AN37" s="35">
        <f t="shared" si="0"/>
        <v>564488</v>
      </c>
      <c r="AO37" s="35">
        <f t="shared" si="0"/>
        <v>0</v>
      </c>
      <c r="AP37" s="35">
        <f t="shared" si="1"/>
        <v>564488</v>
      </c>
    </row>
    <row r="38" spans="1:45" x14ac:dyDescent="0.2">
      <c r="B38" t="str">
        <f>VLOOKUP(C38,AirportTH!B:C,2,0)</f>
        <v>DOA</v>
      </c>
      <c r="C38" s="34" t="s">
        <v>43</v>
      </c>
      <c r="D38" s="35">
        <v>120674</v>
      </c>
      <c r="E38" s="35">
        <v>0</v>
      </c>
      <c r="F38" s="35">
        <v>120674</v>
      </c>
      <c r="G38" s="35">
        <v>106933</v>
      </c>
      <c r="H38" s="35">
        <v>0</v>
      </c>
      <c r="I38" s="35">
        <v>106933</v>
      </c>
      <c r="J38" s="35">
        <v>124639</v>
      </c>
      <c r="K38" s="35">
        <v>0</v>
      </c>
      <c r="L38" s="35">
        <v>124639</v>
      </c>
      <c r="M38" s="35">
        <v>117522</v>
      </c>
      <c r="N38" s="35">
        <v>0</v>
      </c>
      <c r="O38" s="35">
        <v>117522</v>
      </c>
      <c r="P38" s="35">
        <v>112560</v>
      </c>
      <c r="Q38" s="35">
        <v>0</v>
      </c>
      <c r="R38" s="35">
        <v>112560</v>
      </c>
      <c r="S38" s="35">
        <v>102963</v>
      </c>
      <c r="T38" s="35">
        <v>0</v>
      </c>
      <c r="U38" s="35">
        <v>102963</v>
      </c>
      <c r="V38" s="35">
        <v>106611</v>
      </c>
      <c r="W38" s="35">
        <v>0</v>
      </c>
      <c r="X38" s="35">
        <v>106611</v>
      </c>
      <c r="Y38" s="35">
        <v>99069</v>
      </c>
      <c r="Z38" s="35">
        <v>0</v>
      </c>
      <c r="AA38" s="35">
        <v>99069</v>
      </c>
      <c r="AB38" s="35">
        <v>91601</v>
      </c>
      <c r="AC38" s="35">
        <v>0</v>
      </c>
      <c r="AD38" s="35">
        <v>91601</v>
      </c>
      <c r="AE38" s="36">
        <v>102530</v>
      </c>
      <c r="AF38" s="36">
        <v>0</v>
      </c>
      <c r="AG38" s="36">
        <v>102530</v>
      </c>
      <c r="AH38" s="36">
        <v>105846</v>
      </c>
      <c r="AI38" s="36">
        <v>0</v>
      </c>
      <c r="AJ38" s="36">
        <v>105846</v>
      </c>
      <c r="AK38" s="36">
        <v>104995</v>
      </c>
      <c r="AL38" s="36">
        <v>0</v>
      </c>
      <c r="AM38" s="36">
        <v>104995</v>
      </c>
      <c r="AN38" s="35">
        <f t="shared" si="0"/>
        <v>1295943</v>
      </c>
      <c r="AO38" s="35">
        <f t="shared" si="0"/>
        <v>0</v>
      </c>
      <c r="AP38" s="35">
        <f t="shared" si="1"/>
        <v>1295943</v>
      </c>
    </row>
    <row r="39" spans="1:45" x14ac:dyDescent="0.2">
      <c r="B39" t="str">
        <f>VLOOKUP(C39,AirportTH!B:C,2,0)</f>
        <v>DOA</v>
      </c>
      <c r="C39" s="34" t="s">
        <v>44</v>
      </c>
      <c r="D39" s="35">
        <v>174901</v>
      </c>
      <c r="E39" s="35">
        <v>1</v>
      </c>
      <c r="F39" s="35">
        <v>174902</v>
      </c>
      <c r="G39" s="35">
        <v>154602</v>
      </c>
      <c r="H39" s="35">
        <v>0</v>
      </c>
      <c r="I39" s="35">
        <v>154602</v>
      </c>
      <c r="J39" s="35">
        <v>182206</v>
      </c>
      <c r="K39" s="35">
        <v>0</v>
      </c>
      <c r="L39" s="35">
        <v>182206</v>
      </c>
      <c r="M39" s="35">
        <v>169720</v>
      </c>
      <c r="N39" s="35">
        <v>6</v>
      </c>
      <c r="O39" s="35">
        <v>169726</v>
      </c>
      <c r="P39" s="35">
        <v>159331</v>
      </c>
      <c r="Q39" s="35">
        <v>0</v>
      </c>
      <c r="R39" s="35">
        <v>159331</v>
      </c>
      <c r="S39" s="35">
        <v>146906</v>
      </c>
      <c r="T39" s="35">
        <v>0</v>
      </c>
      <c r="U39" s="35">
        <v>146906</v>
      </c>
      <c r="V39" s="35">
        <v>153378</v>
      </c>
      <c r="W39" s="35">
        <v>0</v>
      </c>
      <c r="X39" s="35">
        <v>153378</v>
      </c>
      <c r="Y39" s="35">
        <v>146611</v>
      </c>
      <c r="Z39" s="35">
        <v>0</v>
      </c>
      <c r="AA39" s="35">
        <v>146611</v>
      </c>
      <c r="AB39" s="35">
        <v>134149</v>
      </c>
      <c r="AC39" s="35">
        <v>0</v>
      </c>
      <c r="AD39" s="35">
        <v>134149</v>
      </c>
      <c r="AE39" s="36">
        <v>162612</v>
      </c>
      <c r="AF39" s="36">
        <v>0</v>
      </c>
      <c r="AG39" s="36">
        <v>162612</v>
      </c>
      <c r="AH39" s="36">
        <v>151434</v>
      </c>
      <c r="AI39" s="36">
        <v>0</v>
      </c>
      <c r="AJ39" s="36">
        <v>151434</v>
      </c>
      <c r="AK39" s="36">
        <v>163338</v>
      </c>
      <c r="AL39" s="36">
        <v>0</v>
      </c>
      <c r="AM39" s="36">
        <v>163338</v>
      </c>
      <c r="AN39" s="35">
        <f t="shared" si="0"/>
        <v>1899188</v>
      </c>
      <c r="AO39" s="35">
        <f t="shared" si="0"/>
        <v>7</v>
      </c>
      <c r="AP39" s="35">
        <f t="shared" si="1"/>
        <v>1899195</v>
      </c>
    </row>
    <row r="40" spans="1:45" x14ac:dyDescent="0.2">
      <c r="B40" t="str">
        <f>VLOOKUP(C40,AirportTH!B:C,2,0)</f>
        <v>PG</v>
      </c>
      <c r="C40" s="37" t="s">
        <v>21</v>
      </c>
      <c r="D40" s="38">
        <v>199990</v>
      </c>
      <c r="E40" s="38">
        <v>14218</v>
      </c>
      <c r="F40" s="38">
        <v>214208</v>
      </c>
      <c r="G40" s="38">
        <v>180332</v>
      </c>
      <c r="H40" s="38">
        <v>14141</v>
      </c>
      <c r="I40" s="38">
        <v>194473</v>
      </c>
      <c r="J40" s="38">
        <v>199928</v>
      </c>
      <c r="K40" s="38">
        <v>15934</v>
      </c>
      <c r="L40" s="38">
        <v>215862</v>
      </c>
      <c r="M40" s="38">
        <v>192185</v>
      </c>
      <c r="N40" s="38">
        <v>13988</v>
      </c>
      <c r="O40" s="38">
        <v>206173</v>
      </c>
      <c r="P40" s="38">
        <v>154248</v>
      </c>
      <c r="Q40" s="38">
        <v>12646</v>
      </c>
      <c r="R40" s="38">
        <v>166894</v>
      </c>
      <c r="S40" s="38">
        <v>150438</v>
      </c>
      <c r="T40" s="38">
        <v>12827</v>
      </c>
      <c r="U40" s="38">
        <v>163265</v>
      </c>
      <c r="V40" s="38">
        <v>195643</v>
      </c>
      <c r="W40" s="38">
        <v>18267</v>
      </c>
      <c r="X40" s="38">
        <v>213910</v>
      </c>
      <c r="Y40" s="38">
        <v>219561</v>
      </c>
      <c r="Z40" s="38">
        <v>18815</v>
      </c>
      <c r="AA40" s="38">
        <v>238376</v>
      </c>
      <c r="AB40" s="38">
        <v>155934</v>
      </c>
      <c r="AC40" s="38">
        <v>11717</v>
      </c>
      <c r="AD40" s="38">
        <v>167651</v>
      </c>
      <c r="AE40" s="39">
        <v>135609</v>
      </c>
      <c r="AF40" s="39">
        <v>12362</v>
      </c>
      <c r="AG40" s="39">
        <v>147971</v>
      </c>
      <c r="AH40" s="39">
        <v>145440</v>
      </c>
      <c r="AI40" s="39">
        <v>11521</v>
      </c>
      <c r="AJ40" s="39">
        <v>156961</v>
      </c>
      <c r="AK40" s="39">
        <v>192012</v>
      </c>
      <c r="AL40" s="39">
        <v>17055</v>
      </c>
      <c r="AM40" s="39">
        <v>209067</v>
      </c>
      <c r="AN40" s="38">
        <f t="shared" si="0"/>
        <v>2121320</v>
      </c>
      <c r="AO40" s="38">
        <f t="shared" si="0"/>
        <v>173491</v>
      </c>
      <c r="AP40" s="38">
        <f t="shared" si="1"/>
        <v>2294811</v>
      </c>
    </row>
    <row r="41" spans="1:45" s="29" customFormat="1" x14ac:dyDescent="0.2">
      <c r="A41" s="27"/>
      <c r="B41" t="str">
        <f>VLOOKUP(C41,AirportTH!B:C,2,0)</f>
        <v>PG</v>
      </c>
      <c r="C41" s="40" t="s">
        <v>39</v>
      </c>
      <c r="D41" s="41">
        <v>5911</v>
      </c>
      <c r="E41" s="41">
        <v>0</v>
      </c>
      <c r="F41" s="41">
        <v>5911</v>
      </c>
      <c r="G41" s="41">
        <v>5017</v>
      </c>
      <c r="H41" s="41">
        <v>0</v>
      </c>
      <c r="I41" s="41">
        <v>5017</v>
      </c>
      <c r="J41" s="41">
        <v>5632</v>
      </c>
      <c r="K41" s="41">
        <v>0</v>
      </c>
      <c r="L41" s="41">
        <v>5632</v>
      </c>
      <c r="M41" s="41">
        <v>5730</v>
      </c>
      <c r="N41" s="41">
        <v>0</v>
      </c>
      <c r="O41" s="41">
        <v>5730</v>
      </c>
      <c r="P41" s="41">
        <v>5010</v>
      </c>
      <c r="Q41" s="41">
        <v>0</v>
      </c>
      <c r="R41" s="41">
        <v>5010</v>
      </c>
      <c r="S41" s="38">
        <v>4821</v>
      </c>
      <c r="T41" s="38">
        <v>0</v>
      </c>
      <c r="U41" s="38">
        <v>4821</v>
      </c>
      <c r="V41" s="41">
        <v>5145</v>
      </c>
      <c r="W41" s="41">
        <v>0</v>
      </c>
      <c r="X41" s="41">
        <v>5145</v>
      </c>
      <c r="Y41" s="41">
        <v>5515</v>
      </c>
      <c r="Z41" s="41">
        <v>0</v>
      </c>
      <c r="AA41" s="41">
        <v>5515</v>
      </c>
      <c r="AB41" s="41">
        <v>4653</v>
      </c>
      <c r="AC41" s="41">
        <v>0</v>
      </c>
      <c r="AD41" s="41">
        <v>4653</v>
      </c>
      <c r="AE41" s="39">
        <v>5366</v>
      </c>
      <c r="AF41" s="39">
        <v>0</v>
      </c>
      <c r="AG41" s="39">
        <v>5366</v>
      </c>
      <c r="AH41" s="39">
        <v>6658</v>
      </c>
      <c r="AI41" s="39">
        <v>0</v>
      </c>
      <c r="AJ41" s="39">
        <v>6658</v>
      </c>
      <c r="AK41" s="39">
        <v>5900</v>
      </c>
      <c r="AL41" s="39">
        <v>0</v>
      </c>
      <c r="AM41" s="39">
        <v>5900</v>
      </c>
      <c r="AN41" s="38">
        <f t="shared" si="0"/>
        <v>65358</v>
      </c>
      <c r="AO41" s="38">
        <f t="shared" si="0"/>
        <v>0</v>
      </c>
      <c r="AP41" s="38">
        <f t="shared" si="1"/>
        <v>65358</v>
      </c>
    </row>
    <row r="42" spans="1:45" x14ac:dyDescent="0.2">
      <c r="B42" t="str">
        <f>VLOOKUP(C42,AirportTH!B:C,2,0)</f>
        <v>PG</v>
      </c>
      <c r="C42" s="37" t="s">
        <v>42</v>
      </c>
      <c r="D42" s="38">
        <v>8328</v>
      </c>
      <c r="E42" s="38">
        <v>0</v>
      </c>
      <c r="F42" s="38">
        <v>8328</v>
      </c>
      <c r="G42" s="38">
        <v>7322</v>
      </c>
      <c r="H42" s="38">
        <v>0</v>
      </c>
      <c r="I42" s="38">
        <v>7322</v>
      </c>
      <c r="J42" s="38">
        <v>7859</v>
      </c>
      <c r="K42" s="38">
        <v>0</v>
      </c>
      <c r="L42" s="38">
        <v>7859</v>
      </c>
      <c r="M42" s="38">
        <v>6484</v>
      </c>
      <c r="N42" s="38">
        <v>0</v>
      </c>
      <c r="O42" s="38">
        <v>6484</v>
      </c>
      <c r="P42" s="38">
        <v>4763</v>
      </c>
      <c r="Q42" s="38">
        <v>0</v>
      </c>
      <c r="R42" s="38">
        <v>4763</v>
      </c>
      <c r="S42" s="38">
        <v>3208</v>
      </c>
      <c r="T42" s="38">
        <v>0</v>
      </c>
      <c r="U42" s="38">
        <v>3208</v>
      </c>
      <c r="V42" s="38">
        <v>4527</v>
      </c>
      <c r="W42" s="38">
        <v>0</v>
      </c>
      <c r="X42" s="38">
        <v>4527</v>
      </c>
      <c r="Y42" s="38">
        <v>4782</v>
      </c>
      <c r="Z42" s="38">
        <v>0</v>
      </c>
      <c r="AA42" s="38">
        <v>4782</v>
      </c>
      <c r="AB42" s="38">
        <v>3375</v>
      </c>
      <c r="AC42" s="38">
        <v>0</v>
      </c>
      <c r="AD42" s="38">
        <v>3375</v>
      </c>
      <c r="AE42" s="39">
        <v>4510</v>
      </c>
      <c r="AF42" s="39">
        <v>0</v>
      </c>
      <c r="AG42" s="39">
        <v>4510</v>
      </c>
      <c r="AH42" s="39">
        <v>7597</v>
      </c>
      <c r="AI42" s="39">
        <v>0</v>
      </c>
      <c r="AJ42" s="39">
        <v>7597</v>
      </c>
      <c r="AK42" s="39">
        <v>8165</v>
      </c>
      <c r="AL42" s="39">
        <v>0</v>
      </c>
      <c r="AM42" s="39">
        <v>8165</v>
      </c>
      <c r="AN42" s="38">
        <f t="shared" si="0"/>
        <v>70920</v>
      </c>
      <c r="AO42" s="38">
        <f t="shared" si="0"/>
        <v>0</v>
      </c>
      <c r="AP42" s="38">
        <f t="shared" si="1"/>
        <v>70920</v>
      </c>
    </row>
    <row r="43" spans="1:45" x14ac:dyDescent="0.2">
      <c r="B43" t="str">
        <f>VLOOKUP(C43,AirportTH!B:C,2,0)</f>
        <v>UTP</v>
      </c>
      <c r="C43" s="37" t="s">
        <v>45</v>
      </c>
      <c r="D43" s="38">
        <v>13903</v>
      </c>
      <c r="E43" s="38">
        <v>41599</v>
      </c>
      <c r="F43" s="38">
        <v>55502</v>
      </c>
      <c r="G43" s="38">
        <v>12148</v>
      </c>
      <c r="H43" s="38">
        <v>58226</v>
      </c>
      <c r="I43" s="38">
        <v>70374</v>
      </c>
      <c r="J43" s="38">
        <v>17437</v>
      </c>
      <c r="K43" s="38">
        <v>66048</v>
      </c>
      <c r="L43" s="38">
        <v>83485</v>
      </c>
      <c r="M43" s="38">
        <v>12214</v>
      </c>
      <c r="N43" s="38">
        <v>47762</v>
      </c>
      <c r="O43" s="38">
        <v>59976</v>
      </c>
      <c r="P43" s="38">
        <v>10954</v>
      </c>
      <c r="Q43" s="38">
        <v>13828</v>
      </c>
      <c r="R43" s="38">
        <v>24782</v>
      </c>
      <c r="S43" s="38">
        <v>10768</v>
      </c>
      <c r="T43" s="38">
        <v>4406</v>
      </c>
      <c r="U43" s="38">
        <v>15174</v>
      </c>
      <c r="V43" s="38">
        <v>11690</v>
      </c>
      <c r="W43" s="38">
        <v>10426</v>
      </c>
      <c r="X43" s="38">
        <v>22116</v>
      </c>
      <c r="Y43" s="38">
        <v>11321</v>
      </c>
      <c r="Z43" s="38">
        <v>8372</v>
      </c>
      <c r="AA43" s="38">
        <v>19693</v>
      </c>
      <c r="AB43" s="38">
        <v>9666</v>
      </c>
      <c r="AC43" s="38">
        <v>1724</v>
      </c>
      <c r="AD43" s="38">
        <v>11390</v>
      </c>
      <c r="AE43" s="39">
        <v>11315</v>
      </c>
      <c r="AF43" s="39">
        <v>3467</v>
      </c>
      <c r="AG43" s="39">
        <v>14782</v>
      </c>
      <c r="AH43" s="39">
        <v>11681</v>
      </c>
      <c r="AI43" s="39">
        <v>17609</v>
      </c>
      <c r="AJ43" s="39">
        <v>29290</v>
      </c>
      <c r="AK43" s="39">
        <v>12070</v>
      </c>
      <c r="AL43" s="39">
        <v>26258</v>
      </c>
      <c r="AM43" s="39">
        <v>38328</v>
      </c>
      <c r="AN43" s="38">
        <f t="shared" si="0"/>
        <v>145167</v>
      </c>
      <c r="AO43" s="38">
        <f t="shared" si="0"/>
        <v>299725</v>
      </c>
      <c r="AP43" s="38">
        <f t="shared" si="1"/>
        <v>444892</v>
      </c>
    </row>
    <row r="44" spans="1:45" x14ac:dyDescent="0.2">
      <c r="C44" s="1" t="s">
        <v>48</v>
      </c>
      <c r="D44" s="2">
        <f t="shared" ref="D44:AP44" si="2">SUM(D8:D43)</f>
        <v>5802148</v>
      </c>
      <c r="E44" s="2">
        <f t="shared" si="2"/>
        <v>4639810</v>
      </c>
      <c r="F44" s="2">
        <f t="shared" si="2"/>
        <v>10441958</v>
      </c>
      <c r="G44" s="2">
        <f t="shared" si="2"/>
        <v>5162204</v>
      </c>
      <c r="H44" s="2">
        <f t="shared" si="2"/>
        <v>4554039</v>
      </c>
      <c r="I44" s="2">
        <f t="shared" si="2"/>
        <v>9716243</v>
      </c>
      <c r="J44" s="2">
        <f t="shared" si="2"/>
        <v>5676479</v>
      </c>
      <c r="K44" s="2">
        <f t="shared" si="2"/>
        <v>5119684</v>
      </c>
      <c r="L44" s="2">
        <f t="shared" si="2"/>
        <v>10796163</v>
      </c>
      <c r="M44" s="2">
        <f t="shared" si="2"/>
        <v>5286140</v>
      </c>
      <c r="N44" s="2">
        <f t="shared" si="2"/>
        <v>4919873</v>
      </c>
      <c r="O44" s="2">
        <f t="shared" si="2"/>
        <v>10206013</v>
      </c>
      <c r="P44" s="2">
        <f t="shared" si="2"/>
        <v>4875541</v>
      </c>
      <c r="Q44" s="2">
        <f t="shared" si="2"/>
        <v>4592552</v>
      </c>
      <c r="R44" s="2">
        <f t="shared" si="2"/>
        <v>9468093</v>
      </c>
      <c r="S44" s="2">
        <f t="shared" si="2"/>
        <v>4564161</v>
      </c>
      <c r="T44" s="2">
        <f t="shared" si="2"/>
        <v>4622311</v>
      </c>
      <c r="U44" s="2">
        <f t="shared" si="2"/>
        <v>9186472</v>
      </c>
      <c r="V44" s="2">
        <f t="shared" si="2"/>
        <v>4906598</v>
      </c>
      <c r="W44" s="2">
        <f t="shared" si="2"/>
        <v>5306057</v>
      </c>
      <c r="X44" s="2">
        <f t="shared" si="2"/>
        <v>10212655</v>
      </c>
      <c r="Y44" s="2">
        <f t="shared" si="2"/>
        <v>4973595</v>
      </c>
      <c r="Z44" s="2">
        <f t="shared" si="2"/>
        <v>5296450</v>
      </c>
      <c r="AA44" s="2">
        <f t="shared" si="2"/>
        <v>10270045</v>
      </c>
      <c r="AB44" s="2">
        <f t="shared" si="2"/>
        <v>4323268</v>
      </c>
      <c r="AC44" s="2">
        <f t="shared" si="2"/>
        <v>4567620</v>
      </c>
      <c r="AD44" s="2">
        <f t="shared" si="2"/>
        <v>8890888</v>
      </c>
      <c r="AE44" s="2">
        <f t="shared" si="2"/>
        <v>5082663</v>
      </c>
      <c r="AF44" s="2">
        <f t="shared" si="2"/>
        <v>5227522</v>
      </c>
      <c r="AG44" s="2">
        <f t="shared" si="2"/>
        <v>10310185</v>
      </c>
      <c r="AH44" s="2">
        <f t="shared" si="2"/>
        <v>5206039</v>
      </c>
      <c r="AI44" s="2">
        <f t="shared" si="2"/>
        <v>5487635</v>
      </c>
      <c r="AJ44" s="2">
        <f t="shared" si="2"/>
        <v>10693674</v>
      </c>
      <c r="AK44" s="2">
        <f t="shared" si="2"/>
        <v>5492273</v>
      </c>
      <c r="AL44" s="2">
        <f t="shared" si="2"/>
        <v>6403837</v>
      </c>
      <c r="AM44" s="2">
        <f t="shared" si="2"/>
        <v>11896110</v>
      </c>
      <c r="AN44" s="46">
        <f t="shared" si="0"/>
        <v>61351109</v>
      </c>
      <c r="AO44" s="46">
        <f t="shared" si="0"/>
        <v>60737390</v>
      </c>
      <c r="AP44" s="2">
        <f t="shared" si="2"/>
        <v>122088499</v>
      </c>
    </row>
    <row r="46" spans="1:45" x14ac:dyDescent="0.2">
      <c r="C46" s="60" t="s">
        <v>49</v>
      </c>
      <c r="D46" s="61">
        <f>D6</f>
        <v>44927</v>
      </c>
      <c r="E46" s="62"/>
      <c r="F46" s="63"/>
      <c r="G46" s="61">
        <f>G6</f>
        <v>44959</v>
      </c>
      <c r="H46" s="62"/>
      <c r="I46" s="63"/>
      <c r="J46" s="61">
        <f>J6</f>
        <v>44990</v>
      </c>
      <c r="K46" s="62"/>
      <c r="L46" s="63"/>
      <c r="M46" s="54">
        <f>M6</f>
        <v>45021</v>
      </c>
      <c r="N46" s="55"/>
      <c r="O46" s="56"/>
      <c r="P46" s="54">
        <f>P6</f>
        <v>45052</v>
      </c>
      <c r="Q46" s="55"/>
      <c r="R46" s="56"/>
      <c r="S46" s="54">
        <f>S6</f>
        <v>45084</v>
      </c>
      <c r="T46" s="55"/>
      <c r="U46" s="56"/>
      <c r="V46" s="57">
        <f>V6</f>
        <v>45114</v>
      </c>
      <c r="W46" s="58"/>
      <c r="X46" s="59"/>
      <c r="Y46" s="57">
        <f>Y6</f>
        <v>45145</v>
      </c>
      <c r="Z46" s="58"/>
      <c r="AA46" s="59"/>
      <c r="AB46" s="57">
        <f>AB6</f>
        <v>45176</v>
      </c>
      <c r="AC46" s="58"/>
      <c r="AD46" s="59"/>
      <c r="AE46" s="47">
        <f>AE6</f>
        <v>45206</v>
      </c>
      <c r="AF46" s="48"/>
      <c r="AG46" s="49"/>
      <c r="AH46" s="47">
        <f>AH6</f>
        <v>45237</v>
      </c>
      <c r="AI46" s="48"/>
      <c r="AJ46" s="49"/>
      <c r="AK46" s="47">
        <f>AK6</f>
        <v>45267</v>
      </c>
      <c r="AL46" s="48"/>
      <c r="AM46" s="49"/>
      <c r="AN46" s="50">
        <f>AN5</f>
        <v>2023</v>
      </c>
      <c r="AO46" s="51"/>
      <c r="AP46" s="52"/>
      <c r="AQ46" s="53" t="s">
        <v>50</v>
      </c>
      <c r="AR46" s="53"/>
      <c r="AS46" s="53"/>
    </row>
    <row r="47" spans="1:45" x14ac:dyDescent="0.2">
      <c r="C47" s="60"/>
      <c r="D47" s="30" t="s">
        <v>9</v>
      </c>
      <c r="E47" s="30" t="s">
        <v>10</v>
      </c>
      <c r="F47" s="30" t="s">
        <v>11</v>
      </c>
      <c r="G47" s="30" t="s">
        <v>9</v>
      </c>
      <c r="H47" s="30" t="s">
        <v>10</v>
      </c>
      <c r="I47" s="30" t="s">
        <v>11</v>
      </c>
      <c r="J47" s="30" t="s">
        <v>9</v>
      </c>
      <c r="K47" s="30" t="s">
        <v>10</v>
      </c>
      <c r="L47" s="30" t="s">
        <v>11</v>
      </c>
      <c r="M47" s="6" t="s">
        <v>9</v>
      </c>
      <c r="N47" s="6" t="s">
        <v>10</v>
      </c>
      <c r="O47" s="6" t="s">
        <v>11</v>
      </c>
      <c r="P47" s="6" t="s">
        <v>9</v>
      </c>
      <c r="Q47" s="6" t="s">
        <v>10</v>
      </c>
      <c r="R47" s="6" t="s">
        <v>11</v>
      </c>
      <c r="S47" s="6" t="s">
        <v>9</v>
      </c>
      <c r="T47" s="6" t="s">
        <v>10</v>
      </c>
      <c r="U47" s="6" t="s">
        <v>11</v>
      </c>
      <c r="V47" s="3" t="s">
        <v>9</v>
      </c>
      <c r="W47" s="3" t="s">
        <v>10</v>
      </c>
      <c r="X47" s="3" t="s">
        <v>11</v>
      </c>
      <c r="Y47" s="3" t="s">
        <v>9</v>
      </c>
      <c r="Z47" s="3" t="s">
        <v>10</v>
      </c>
      <c r="AA47" s="3" t="s">
        <v>11</v>
      </c>
      <c r="AB47" s="3" t="s">
        <v>9</v>
      </c>
      <c r="AC47" s="3" t="s">
        <v>10</v>
      </c>
      <c r="AD47" s="3" t="s">
        <v>11</v>
      </c>
      <c r="AE47" s="7" t="s">
        <v>9</v>
      </c>
      <c r="AF47" s="7" t="s">
        <v>10</v>
      </c>
      <c r="AG47" s="7" t="s">
        <v>11</v>
      </c>
      <c r="AH47" s="7" t="s">
        <v>9</v>
      </c>
      <c r="AI47" s="7" t="s">
        <v>10</v>
      </c>
      <c r="AJ47" s="7" t="s">
        <v>11</v>
      </c>
      <c r="AK47" s="7" t="s">
        <v>9</v>
      </c>
      <c r="AL47" s="7" t="s">
        <v>10</v>
      </c>
      <c r="AM47" s="7" t="s">
        <v>11</v>
      </c>
      <c r="AN47" s="4" t="s">
        <v>9</v>
      </c>
      <c r="AO47" s="4" t="s">
        <v>10</v>
      </c>
      <c r="AP47" s="4" t="s">
        <v>11</v>
      </c>
      <c r="AQ47" s="28" t="s">
        <v>9</v>
      </c>
      <c r="AR47" s="28" t="s">
        <v>10</v>
      </c>
      <c r="AS47" s="28" t="s">
        <v>11</v>
      </c>
    </row>
    <row r="48" spans="1:45" x14ac:dyDescent="0.2">
      <c r="C48" s="23" t="s">
        <v>0</v>
      </c>
      <c r="D48" s="8">
        <f>SUMIF($B$8:$B$43,$C48,D$8:D$43)</f>
        <v>4381344</v>
      </c>
      <c r="E48" s="8">
        <f t="shared" ref="E48:AP51" si="3">SUMIF($B$8:$B$43,$C48,E$8:E$43)</f>
        <v>4539416</v>
      </c>
      <c r="F48" s="8">
        <f t="shared" si="3"/>
        <v>8920760</v>
      </c>
      <c r="G48" s="8">
        <f t="shared" si="3"/>
        <v>3869240</v>
      </c>
      <c r="H48" s="8">
        <f t="shared" si="3"/>
        <v>4434544</v>
      </c>
      <c r="I48" s="8">
        <f t="shared" si="3"/>
        <v>8303784</v>
      </c>
      <c r="J48" s="8">
        <f t="shared" si="3"/>
        <v>4216203</v>
      </c>
      <c r="K48" s="8">
        <f t="shared" si="3"/>
        <v>4984161</v>
      </c>
      <c r="L48" s="8">
        <f t="shared" si="3"/>
        <v>9200364</v>
      </c>
      <c r="M48" s="8">
        <f t="shared" si="3"/>
        <v>3917745</v>
      </c>
      <c r="N48" s="8">
        <f t="shared" si="3"/>
        <v>4817128</v>
      </c>
      <c r="O48" s="8">
        <f t="shared" si="3"/>
        <v>8734873</v>
      </c>
      <c r="P48" s="8">
        <f t="shared" si="3"/>
        <v>3645052</v>
      </c>
      <c r="Q48" s="8">
        <f t="shared" si="3"/>
        <v>4534621</v>
      </c>
      <c r="R48" s="8">
        <f t="shared" si="3"/>
        <v>8179673</v>
      </c>
      <c r="S48" s="8">
        <f t="shared" si="3"/>
        <v>3422275</v>
      </c>
      <c r="T48" s="8">
        <f t="shared" si="3"/>
        <v>4574796</v>
      </c>
      <c r="U48" s="8">
        <f t="shared" si="3"/>
        <v>7997071</v>
      </c>
      <c r="V48" s="8">
        <f t="shared" si="3"/>
        <v>3679560</v>
      </c>
      <c r="W48" s="8">
        <f t="shared" si="3"/>
        <v>5239351</v>
      </c>
      <c r="X48" s="8">
        <f t="shared" si="3"/>
        <v>8918911</v>
      </c>
      <c r="Y48" s="8">
        <f t="shared" si="3"/>
        <v>3732346</v>
      </c>
      <c r="Z48" s="8">
        <f t="shared" si="3"/>
        <v>5228326</v>
      </c>
      <c r="AA48" s="8">
        <f t="shared" si="3"/>
        <v>8960672</v>
      </c>
      <c r="AB48" s="8">
        <f t="shared" si="3"/>
        <v>3247856</v>
      </c>
      <c r="AC48" s="8">
        <f t="shared" si="3"/>
        <v>4524105</v>
      </c>
      <c r="AD48" s="8">
        <f t="shared" si="3"/>
        <v>7771961</v>
      </c>
      <c r="AE48" s="8">
        <f t="shared" si="3"/>
        <v>3838224</v>
      </c>
      <c r="AF48" s="8">
        <f t="shared" si="3"/>
        <v>5176824</v>
      </c>
      <c r="AG48" s="8">
        <f t="shared" si="3"/>
        <v>9015048</v>
      </c>
      <c r="AH48" s="8">
        <f t="shared" si="3"/>
        <v>3970894</v>
      </c>
      <c r="AI48" s="8">
        <f t="shared" si="3"/>
        <v>5414786</v>
      </c>
      <c r="AJ48" s="8">
        <f t="shared" si="3"/>
        <v>9385680</v>
      </c>
      <c r="AK48" s="8">
        <f t="shared" si="3"/>
        <v>4169599</v>
      </c>
      <c r="AL48" s="8">
        <f t="shared" si="3"/>
        <v>6306807</v>
      </c>
      <c r="AM48" s="8">
        <f t="shared" si="3"/>
        <v>10476406</v>
      </c>
      <c r="AN48" s="8">
        <f t="shared" si="3"/>
        <v>46090338</v>
      </c>
      <c r="AO48" s="8">
        <f t="shared" si="3"/>
        <v>59774865</v>
      </c>
      <c r="AP48" s="8">
        <f t="shared" si="3"/>
        <v>105865203</v>
      </c>
      <c r="AQ48" s="17">
        <f>AN48/$AN$52</f>
        <v>0.7512551729097513</v>
      </c>
      <c r="AR48" s="17">
        <f>AO48/$AO$52</f>
        <v>0.98415267761752689</v>
      </c>
      <c r="AS48" s="17">
        <f>AP48/$AP$52</f>
        <v>0.86711855635148727</v>
      </c>
    </row>
    <row r="49" spans="3:45" x14ac:dyDescent="0.2">
      <c r="C49" s="23" t="s">
        <v>1</v>
      </c>
      <c r="D49" s="8">
        <f t="shared" ref="D49:S51" si="4">SUMIF($B$8:$B$43,$C49,D$8:D$43)</f>
        <v>1192672</v>
      </c>
      <c r="E49" s="8">
        <f t="shared" si="4"/>
        <v>44577</v>
      </c>
      <c r="F49" s="8">
        <f t="shared" si="4"/>
        <v>1237249</v>
      </c>
      <c r="G49" s="8">
        <f t="shared" si="4"/>
        <v>1088145</v>
      </c>
      <c r="H49" s="8">
        <f t="shared" si="4"/>
        <v>47128</v>
      </c>
      <c r="I49" s="8">
        <f t="shared" si="4"/>
        <v>1135273</v>
      </c>
      <c r="J49" s="8">
        <f t="shared" si="4"/>
        <v>1229420</v>
      </c>
      <c r="K49" s="8">
        <f t="shared" si="4"/>
        <v>53541</v>
      </c>
      <c r="L49" s="8">
        <f t="shared" si="4"/>
        <v>1282961</v>
      </c>
      <c r="M49" s="8">
        <f t="shared" si="4"/>
        <v>1151782</v>
      </c>
      <c r="N49" s="8">
        <f t="shared" si="4"/>
        <v>40995</v>
      </c>
      <c r="O49" s="8">
        <f t="shared" si="4"/>
        <v>1192777</v>
      </c>
      <c r="P49" s="8">
        <f t="shared" si="4"/>
        <v>1055514</v>
      </c>
      <c r="Q49" s="8">
        <f t="shared" si="4"/>
        <v>31457</v>
      </c>
      <c r="R49" s="8">
        <f t="shared" si="4"/>
        <v>1086971</v>
      </c>
      <c r="S49" s="8">
        <f t="shared" si="4"/>
        <v>972651</v>
      </c>
      <c r="T49" s="8">
        <f t="shared" si="3"/>
        <v>30282</v>
      </c>
      <c r="U49" s="8">
        <f t="shared" si="3"/>
        <v>1002933</v>
      </c>
      <c r="V49" s="8">
        <f t="shared" si="3"/>
        <v>1010033</v>
      </c>
      <c r="W49" s="8">
        <f t="shared" si="3"/>
        <v>38013</v>
      </c>
      <c r="X49" s="8">
        <f t="shared" si="3"/>
        <v>1048046</v>
      </c>
      <c r="Y49" s="8">
        <f t="shared" si="3"/>
        <v>1000070</v>
      </c>
      <c r="Z49" s="8">
        <f t="shared" si="3"/>
        <v>40937</v>
      </c>
      <c r="AA49" s="8">
        <f t="shared" si="3"/>
        <v>1041007</v>
      </c>
      <c r="AB49" s="8">
        <f t="shared" si="3"/>
        <v>901784</v>
      </c>
      <c r="AC49" s="8">
        <f t="shared" si="3"/>
        <v>30074</v>
      </c>
      <c r="AD49" s="8">
        <f t="shared" si="3"/>
        <v>931858</v>
      </c>
      <c r="AE49" s="8">
        <f t="shared" si="3"/>
        <v>1087639</v>
      </c>
      <c r="AF49" s="8">
        <f t="shared" si="3"/>
        <v>34869</v>
      </c>
      <c r="AG49" s="8">
        <f t="shared" si="3"/>
        <v>1122508</v>
      </c>
      <c r="AH49" s="8">
        <f t="shared" si="3"/>
        <v>1063769</v>
      </c>
      <c r="AI49" s="8">
        <f t="shared" si="3"/>
        <v>43719</v>
      </c>
      <c r="AJ49" s="8">
        <f t="shared" si="3"/>
        <v>1107488</v>
      </c>
      <c r="AK49" s="8">
        <f t="shared" si="3"/>
        <v>1104527</v>
      </c>
      <c r="AL49" s="8">
        <f t="shared" si="3"/>
        <v>53717</v>
      </c>
      <c r="AM49" s="8">
        <f t="shared" si="3"/>
        <v>1158244</v>
      </c>
      <c r="AN49" s="8">
        <f t="shared" si="3"/>
        <v>12858006</v>
      </c>
      <c r="AO49" s="8">
        <f t="shared" si="3"/>
        <v>489309</v>
      </c>
      <c r="AP49" s="8">
        <f t="shared" si="3"/>
        <v>13347315</v>
      </c>
      <c r="AQ49" s="17">
        <f t="shared" ref="AQ49:AQ52" si="5">AN49/$AN$52</f>
        <v>0.20958066136995177</v>
      </c>
      <c r="AR49" s="17">
        <f t="shared" ref="AR49:AR51" si="6">AO49/$AO$52</f>
        <v>8.0561413653105606E-3</v>
      </c>
      <c r="AS49" s="17">
        <f t="shared" ref="AS49:AS51" si="7">AP49/$AP$52</f>
        <v>0.10932491683758025</v>
      </c>
    </row>
    <row r="50" spans="3:45" x14ac:dyDescent="0.2">
      <c r="C50" s="23" t="s">
        <v>51</v>
      </c>
      <c r="D50" s="8">
        <f t="shared" si="4"/>
        <v>214229</v>
      </c>
      <c r="E50" s="8">
        <f t="shared" si="3"/>
        <v>14218</v>
      </c>
      <c r="F50" s="8">
        <f t="shared" si="3"/>
        <v>228447</v>
      </c>
      <c r="G50" s="8">
        <f t="shared" si="3"/>
        <v>192671</v>
      </c>
      <c r="H50" s="8">
        <f t="shared" si="3"/>
        <v>14141</v>
      </c>
      <c r="I50" s="8">
        <f t="shared" si="3"/>
        <v>206812</v>
      </c>
      <c r="J50" s="8">
        <f t="shared" si="3"/>
        <v>213419</v>
      </c>
      <c r="K50" s="8">
        <f t="shared" si="3"/>
        <v>15934</v>
      </c>
      <c r="L50" s="8">
        <f t="shared" si="3"/>
        <v>229353</v>
      </c>
      <c r="M50" s="8">
        <f t="shared" si="3"/>
        <v>204399</v>
      </c>
      <c r="N50" s="8">
        <f t="shared" si="3"/>
        <v>13988</v>
      </c>
      <c r="O50" s="8">
        <f t="shared" si="3"/>
        <v>218387</v>
      </c>
      <c r="P50" s="8">
        <f t="shared" si="3"/>
        <v>164021</v>
      </c>
      <c r="Q50" s="8">
        <f t="shared" si="3"/>
        <v>12646</v>
      </c>
      <c r="R50" s="8">
        <f t="shared" si="3"/>
        <v>176667</v>
      </c>
      <c r="S50" s="8">
        <f t="shared" si="3"/>
        <v>158467</v>
      </c>
      <c r="T50" s="8">
        <f t="shared" si="3"/>
        <v>12827</v>
      </c>
      <c r="U50" s="8">
        <f t="shared" si="3"/>
        <v>171294</v>
      </c>
      <c r="V50" s="8">
        <f t="shared" si="3"/>
        <v>205315</v>
      </c>
      <c r="W50" s="8">
        <f t="shared" si="3"/>
        <v>18267</v>
      </c>
      <c r="X50" s="8">
        <f t="shared" si="3"/>
        <v>223582</v>
      </c>
      <c r="Y50" s="8">
        <f t="shared" si="3"/>
        <v>229858</v>
      </c>
      <c r="Z50" s="8">
        <f t="shared" si="3"/>
        <v>18815</v>
      </c>
      <c r="AA50" s="8">
        <f t="shared" si="3"/>
        <v>248673</v>
      </c>
      <c r="AB50" s="8">
        <f t="shared" si="3"/>
        <v>163962</v>
      </c>
      <c r="AC50" s="8">
        <f t="shared" si="3"/>
        <v>11717</v>
      </c>
      <c r="AD50" s="8">
        <f t="shared" si="3"/>
        <v>175679</v>
      </c>
      <c r="AE50" s="8">
        <f t="shared" si="3"/>
        <v>145485</v>
      </c>
      <c r="AF50" s="8">
        <f t="shared" si="3"/>
        <v>12362</v>
      </c>
      <c r="AG50" s="8">
        <f t="shared" si="3"/>
        <v>157847</v>
      </c>
      <c r="AH50" s="8">
        <f t="shared" si="3"/>
        <v>159695</v>
      </c>
      <c r="AI50" s="8">
        <f t="shared" si="3"/>
        <v>11521</v>
      </c>
      <c r="AJ50" s="8">
        <f t="shared" si="3"/>
        <v>171216</v>
      </c>
      <c r="AK50" s="8">
        <f t="shared" si="3"/>
        <v>206077</v>
      </c>
      <c r="AL50" s="8">
        <f t="shared" si="3"/>
        <v>17055</v>
      </c>
      <c r="AM50" s="8">
        <f t="shared" si="3"/>
        <v>223132</v>
      </c>
      <c r="AN50" s="8">
        <f t="shared" si="3"/>
        <v>2257598</v>
      </c>
      <c r="AO50" s="8">
        <f t="shared" si="3"/>
        <v>173491</v>
      </c>
      <c r="AP50" s="8">
        <f t="shared" si="3"/>
        <v>2431089</v>
      </c>
      <c r="AQ50" s="17">
        <f t="shared" si="5"/>
        <v>3.6797998223634394E-2</v>
      </c>
      <c r="AR50" s="17">
        <f t="shared" si="6"/>
        <v>2.8564118412068742E-3</v>
      </c>
      <c r="AS50" s="17">
        <f t="shared" si="7"/>
        <v>1.9912514445771013E-2</v>
      </c>
    </row>
    <row r="51" spans="3:45" x14ac:dyDescent="0.2">
      <c r="C51" s="23" t="s">
        <v>52</v>
      </c>
      <c r="D51" s="8">
        <f t="shared" si="4"/>
        <v>13903</v>
      </c>
      <c r="E51" s="8">
        <f t="shared" si="3"/>
        <v>41599</v>
      </c>
      <c r="F51" s="8">
        <f t="shared" si="3"/>
        <v>55502</v>
      </c>
      <c r="G51" s="8">
        <f t="shared" si="3"/>
        <v>12148</v>
      </c>
      <c r="H51" s="8">
        <f t="shared" si="3"/>
        <v>58226</v>
      </c>
      <c r="I51" s="8">
        <f t="shared" si="3"/>
        <v>70374</v>
      </c>
      <c r="J51" s="8">
        <f t="shared" si="3"/>
        <v>17437</v>
      </c>
      <c r="K51" s="8">
        <f t="shared" si="3"/>
        <v>66048</v>
      </c>
      <c r="L51" s="8">
        <f t="shared" si="3"/>
        <v>83485</v>
      </c>
      <c r="M51" s="8">
        <f t="shared" si="3"/>
        <v>12214</v>
      </c>
      <c r="N51" s="8">
        <f t="shared" si="3"/>
        <v>47762</v>
      </c>
      <c r="O51" s="8">
        <f t="shared" si="3"/>
        <v>59976</v>
      </c>
      <c r="P51" s="8">
        <f t="shared" si="3"/>
        <v>10954</v>
      </c>
      <c r="Q51" s="8">
        <f t="shared" si="3"/>
        <v>13828</v>
      </c>
      <c r="R51" s="8">
        <f t="shared" si="3"/>
        <v>24782</v>
      </c>
      <c r="S51" s="8">
        <f t="shared" si="3"/>
        <v>10768</v>
      </c>
      <c r="T51" s="8">
        <f t="shared" si="3"/>
        <v>4406</v>
      </c>
      <c r="U51" s="8">
        <f t="shared" si="3"/>
        <v>15174</v>
      </c>
      <c r="V51" s="8">
        <f t="shared" si="3"/>
        <v>11690</v>
      </c>
      <c r="W51" s="8">
        <f t="shared" si="3"/>
        <v>10426</v>
      </c>
      <c r="X51" s="8">
        <f t="shared" si="3"/>
        <v>22116</v>
      </c>
      <c r="Y51" s="8">
        <f t="shared" si="3"/>
        <v>11321</v>
      </c>
      <c r="Z51" s="8">
        <f t="shared" si="3"/>
        <v>8372</v>
      </c>
      <c r="AA51" s="8">
        <f t="shared" si="3"/>
        <v>19693</v>
      </c>
      <c r="AB51" s="8">
        <f t="shared" si="3"/>
        <v>9666</v>
      </c>
      <c r="AC51" s="8">
        <f t="shared" si="3"/>
        <v>1724</v>
      </c>
      <c r="AD51" s="8">
        <f t="shared" si="3"/>
        <v>11390</v>
      </c>
      <c r="AE51" s="8">
        <f t="shared" si="3"/>
        <v>11315</v>
      </c>
      <c r="AF51" s="8">
        <f t="shared" si="3"/>
        <v>3467</v>
      </c>
      <c r="AG51" s="8">
        <f t="shared" si="3"/>
        <v>14782</v>
      </c>
      <c r="AH51" s="8">
        <f t="shared" si="3"/>
        <v>11681</v>
      </c>
      <c r="AI51" s="8">
        <f t="shared" si="3"/>
        <v>17609</v>
      </c>
      <c r="AJ51" s="8">
        <f t="shared" si="3"/>
        <v>29290</v>
      </c>
      <c r="AK51" s="8">
        <f t="shared" si="3"/>
        <v>12070</v>
      </c>
      <c r="AL51" s="8">
        <f t="shared" si="3"/>
        <v>26258</v>
      </c>
      <c r="AM51" s="8">
        <f t="shared" si="3"/>
        <v>38328</v>
      </c>
      <c r="AN51" s="8">
        <f t="shared" si="3"/>
        <v>145167</v>
      </c>
      <c r="AO51" s="8">
        <f t="shared" si="3"/>
        <v>299725</v>
      </c>
      <c r="AP51" s="8">
        <f t="shared" si="3"/>
        <v>444892</v>
      </c>
      <c r="AQ51" s="17">
        <f t="shared" si="5"/>
        <v>2.3661674966625299E-3</v>
      </c>
      <c r="AR51" s="17">
        <f t="shared" si="6"/>
        <v>4.9347691759557008E-3</v>
      </c>
      <c r="AS51" s="17">
        <f t="shared" si="7"/>
        <v>3.6440123651614391E-3</v>
      </c>
    </row>
    <row r="52" spans="3:45" x14ac:dyDescent="0.2">
      <c r="C52" s="23" t="s">
        <v>11</v>
      </c>
      <c r="D52" s="8">
        <f>SUM(D48:D51)</f>
        <v>5802148</v>
      </c>
      <c r="E52" s="8">
        <f t="shared" ref="E52:AP52" si="8">SUM(E48:E51)</f>
        <v>4639810</v>
      </c>
      <c r="F52" s="8">
        <f t="shared" si="8"/>
        <v>10441958</v>
      </c>
      <c r="G52" s="8">
        <f t="shared" si="8"/>
        <v>5162204</v>
      </c>
      <c r="H52" s="8">
        <f t="shared" si="8"/>
        <v>4554039</v>
      </c>
      <c r="I52" s="8">
        <f t="shared" si="8"/>
        <v>9716243</v>
      </c>
      <c r="J52" s="8">
        <f t="shared" si="8"/>
        <v>5676479</v>
      </c>
      <c r="K52" s="8">
        <f t="shared" si="8"/>
        <v>5119684</v>
      </c>
      <c r="L52" s="8">
        <f t="shared" si="8"/>
        <v>10796163</v>
      </c>
      <c r="M52" s="8">
        <f t="shared" si="8"/>
        <v>5286140</v>
      </c>
      <c r="N52" s="8">
        <f t="shared" si="8"/>
        <v>4919873</v>
      </c>
      <c r="O52" s="8">
        <f t="shared" si="8"/>
        <v>10206013</v>
      </c>
      <c r="P52" s="8">
        <f t="shared" si="8"/>
        <v>4875541</v>
      </c>
      <c r="Q52" s="8">
        <f t="shared" si="8"/>
        <v>4592552</v>
      </c>
      <c r="R52" s="8">
        <f t="shared" si="8"/>
        <v>9468093</v>
      </c>
      <c r="S52" s="8">
        <f t="shared" si="8"/>
        <v>4564161</v>
      </c>
      <c r="T52" s="8">
        <f t="shared" si="8"/>
        <v>4622311</v>
      </c>
      <c r="U52" s="8">
        <f t="shared" si="8"/>
        <v>9186472</v>
      </c>
      <c r="V52" s="8">
        <f t="shared" si="8"/>
        <v>4906598</v>
      </c>
      <c r="W52" s="8">
        <f t="shared" si="8"/>
        <v>5306057</v>
      </c>
      <c r="X52" s="8">
        <f t="shared" si="8"/>
        <v>10212655</v>
      </c>
      <c r="Y52" s="8">
        <f t="shared" si="8"/>
        <v>4973595</v>
      </c>
      <c r="Z52" s="8">
        <f t="shared" si="8"/>
        <v>5296450</v>
      </c>
      <c r="AA52" s="8">
        <f t="shared" si="8"/>
        <v>10270045</v>
      </c>
      <c r="AB52" s="8">
        <f t="shared" si="8"/>
        <v>4323268</v>
      </c>
      <c r="AC52" s="8">
        <f t="shared" si="8"/>
        <v>4567620</v>
      </c>
      <c r="AD52" s="8">
        <f t="shared" si="8"/>
        <v>8890888</v>
      </c>
      <c r="AE52" s="8">
        <f t="shared" si="8"/>
        <v>5082663</v>
      </c>
      <c r="AF52" s="8">
        <f t="shared" si="8"/>
        <v>5227522</v>
      </c>
      <c r="AG52" s="8">
        <f t="shared" si="8"/>
        <v>10310185</v>
      </c>
      <c r="AH52" s="8">
        <f t="shared" si="8"/>
        <v>5206039</v>
      </c>
      <c r="AI52" s="8">
        <f t="shared" si="8"/>
        <v>5487635</v>
      </c>
      <c r="AJ52" s="8">
        <f t="shared" si="8"/>
        <v>10693674</v>
      </c>
      <c r="AK52" s="8">
        <f t="shared" si="8"/>
        <v>5492273</v>
      </c>
      <c r="AL52" s="8">
        <f t="shared" si="8"/>
        <v>6403837</v>
      </c>
      <c r="AM52" s="8">
        <f t="shared" si="8"/>
        <v>11896110</v>
      </c>
      <c r="AN52" s="8">
        <f t="shared" si="8"/>
        <v>61351109</v>
      </c>
      <c r="AO52" s="8">
        <f t="shared" si="8"/>
        <v>60737390</v>
      </c>
      <c r="AP52" s="8">
        <f t="shared" si="8"/>
        <v>122088499</v>
      </c>
      <c r="AQ52" s="17">
        <f t="shared" si="5"/>
        <v>1</v>
      </c>
      <c r="AR52" s="17">
        <f>AO52/$AO$52</f>
        <v>1</v>
      </c>
      <c r="AS52" s="17">
        <f>AP52/$AP$52</f>
        <v>1</v>
      </c>
    </row>
    <row r="54" spans="3:45" x14ac:dyDescent="0.2">
      <c r="C54" s="24"/>
      <c r="AN54" s="13"/>
      <c r="AO54" s="13"/>
      <c r="AP54" s="13"/>
    </row>
    <row r="55" spans="3:45" x14ac:dyDescent="0.2">
      <c r="N55" s="14"/>
    </row>
  </sheetData>
  <sortState ref="AQ4:AS44">
    <sortCondition ref="AS44"/>
  </sortState>
  <mergeCells count="33">
    <mergeCell ref="AE5:AM5"/>
    <mergeCell ref="AE6:AG6"/>
    <mergeCell ref="AH6:AJ6"/>
    <mergeCell ref="AK6:AM6"/>
    <mergeCell ref="AN5:AP6"/>
    <mergeCell ref="V6:X6"/>
    <mergeCell ref="Y6:AA6"/>
    <mergeCell ref="AB6:AD6"/>
    <mergeCell ref="D5:L5"/>
    <mergeCell ref="M5:U5"/>
    <mergeCell ref="V5:AD5"/>
    <mergeCell ref="C5:C7"/>
    <mergeCell ref="S6:U6"/>
    <mergeCell ref="D6:F6"/>
    <mergeCell ref="G6:I6"/>
    <mergeCell ref="J6:L6"/>
    <mergeCell ref="M6:O6"/>
    <mergeCell ref="P6:R6"/>
    <mergeCell ref="C46:C47"/>
    <mergeCell ref="D46:F46"/>
    <mergeCell ref="G46:I46"/>
    <mergeCell ref="J46:L46"/>
    <mergeCell ref="M46:O46"/>
    <mergeCell ref="P46:R46"/>
    <mergeCell ref="S46:U46"/>
    <mergeCell ref="V46:X46"/>
    <mergeCell ref="Y46:AA46"/>
    <mergeCell ref="AB46:AD46"/>
    <mergeCell ref="AE46:AG46"/>
    <mergeCell ref="AH46:AJ46"/>
    <mergeCell ref="AK46:AM46"/>
    <mergeCell ref="AN46:AP46"/>
    <mergeCell ref="AQ46:AS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1:AS58"/>
  <sheetViews>
    <sheetView zoomScale="85" zoomScaleNormal="85" workbookViewId="0">
      <pane xSplit="3" ySplit="7" topLeftCell="D8" activePane="bottomRight" state="frozen"/>
      <selection pane="topRight" activeCell="C1" sqref="C1"/>
      <selection pane="bottomLeft" activeCell="A8" sqref="A8"/>
      <selection pane="bottomRight" activeCell="D8" sqref="D8:AP43"/>
    </sheetView>
  </sheetViews>
  <sheetFormatPr defaultRowHeight="14.25" x14ac:dyDescent="0.2"/>
  <cols>
    <col min="2" max="2" width="12.625" hidden="1" customWidth="1"/>
    <col min="3" max="3" width="44.625" customWidth="1"/>
    <col min="4" max="42" width="16.125" customWidth="1"/>
  </cols>
  <sheetData>
    <row r="1" spans="2:42" x14ac:dyDescent="0.2">
      <c r="D1" s="42" t="s">
        <v>0</v>
      </c>
      <c r="E1" s="15" t="s">
        <v>1</v>
      </c>
      <c r="F1" s="16" t="s">
        <v>2</v>
      </c>
      <c r="G1" s="10"/>
    </row>
    <row r="3" spans="2:42" x14ac:dyDescent="0.2">
      <c r="AH3" s="25"/>
    </row>
    <row r="4" spans="2:42" ht="18" x14ac:dyDescent="0.2">
      <c r="C4" s="5" t="s">
        <v>53</v>
      </c>
      <c r="AK4" s="25"/>
    </row>
    <row r="5" spans="2:42" x14ac:dyDescent="0.2">
      <c r="C5" s="64" t="s">
        <v>4</v>
      </c>
      <c r="D5" s="65" t="s">
        <v>5</v>
      </c>
      <c r="E5" s="66"/>
      <c r="F5" s="66"/>
      <c r="G5" s="66"/>
      <c r="H5" s="66"/>
      <c r="I5" s="66"/>
      <c r="J5" s="66"/>
      <c r="K5" s="66"/>
      <c r="L5" s="67"/>
      <c r="M5" s="68" t="s">
        <v>6</v>
      </c>
      <c r="N5" s="69"/>
      <c r="O5" s="69"/>
      <c r="P5" s="69"/>
      <c r="Q5" s="69"/>
      <c r="R5" s="69"/>
      <c r="S5" s="69"/>
      <c r="T5" s="69"/>
      <c r="U5" s="70"/>
      <c r="V5" s="71" t="s">
        <v>7</v>
      </c>
      <c r="W5" s="72"/>
      <c r="X5" s="72"/>
      <c r="Y5" s="72"/>
      <c r="Z5" s="72"/>
      <c r="AA5" s="72"/>
      <c r="AB5" s="72"/>
      <c r="AC5" s="72"/>
      <c r="AD5" s="73"/>
      <c r="AE5" s="74" t="s">
        <v>8</v>
      </c>
      <c r="AF5" s="75"/>
      <c r="AG5" s="75"/>
      <c r="AH5" s="75"/>
      <c r="AI5" s="75"/>
      <c r="AJ5" s="75"/>
      <c r="AK5" s="75"/>
      <c r="AL5" s="75"/>
      <c r="AM5" s="76"/>
      <c r="AN5" s="80">
        <v>2023</v>
      </c>
      <c r="AO5" s="80"/>
      <c r="AP5" s="80"/>
    </row>
    <row r="6" spans="2:42" x14ac:dyDescent="0.2">
      <c r="C6" s="64"/>
      <c r="D6" s="61">
        <v>44927</v>
      </c>
      <c r="E6" s="62"/>
      <c r="F6" s="63"/>
      <c r="G6" s="61">
        <v>44959</v>
      </c>
      <c r="H6" s="62"/>
      <c r="I6" s="63"/>
      <c r="J6" s="61">
        <v>44990</v>
      </c>
      <c r="K6" s="62"/>
      <c r="L6" s="63"/>
      <c r="M6" s="54">
        <v>45021</v>
      </c>
      <c r="N6" s="55"/>
      <c r="O6" s="56"/>
      <c r="P6" s="54">
        <v>45052</v>
      </c>
      <c r="Q6" s="55"/>
      <c r="R6" s="56"/>
      <c r="S6" s="54">
        <v>45084</v>
      </c>
      <c r="T6" s="55"/>
      <c r="U6" s="56"/>
      <c r="V6" s="57">
        <v>45114</v>
      </c>
      <c r="W6" s="58"/>
      <c r="X6" s="59"/>
      <c r="Y6" s="57">
        <v>45145</v>
      </c>
      <c r="Z6" s="58"/>
      <c r="AA6" s="59"/>
      <c r="AB6" s="57">
        <v>45176</v>
      </c>
      <c r="AC6" s="58"/>
      <c r="AD6" s="59"/>
      <c r="AE6" s="77">
        <v>45206</v>
      </c>
      <c r="AF6" s="78"/>
      <c r="AG6" s="79"/>
      <c r="AH6" s="77">
        <v>45237</v>
      </c>
      <c r="AI6" s="78"/>
      <c r="AJ6" s="79"/>
      <c r="AK6" s="77">
        <v>45267</v>
      </c>
      <c r="AL6" s="78"/>
      <c r="AM6" s="79"/>
      <c r="AN6" s="80"/>
      <c r="AO6" s="80"/>
      <c r="AP6" s="80"/>
    </row>
    <row r="7" spans="2:42" x14ac:dyDescent="0.2">
      <c r="C7" s="64"/>
      <c r="D7" s="30" t="s">
        <v>9</v>
      </c>
      <c r="E7" s="30" t="s">
        <v>10</v>
      </c>
      <c r="F7" s="30" t="s">
        <v>11</v>
      </c>
      <c r="G7" s="30" t="s">
        <v>9</v>
      </c>
      <c r="H7" s="30" t="s">
        <v>10</v>
      </c>
      <c r="I7" s="30" t="s">
        <v>11</v>
      </c>
      <c r="J7" s="30" t="s">
        <v>9</v>
      </c>
      <c r="K7" s="30" t="s">
        <v>10</v>
      </c>
      <c r="L7" s="30" t="s">
        <v>11</v>
      </c>
      <c r="M7" s="6" t="s">
        <v>9</v>
      </c>
      <c r="N7" s="6" t="s">
        <v>10</v>
      </c>
      <c r="O7" s="6" t="s">
        <v>11</v>
      </c>
      <c r="P7" s="6" t="s">
        <v>9</v>
      </c>
      <c r="Q7" s="6" t="s">
        <v>10</v>
      </c>
      <c r="R7" s="6" t="s">
        <v>11</v>
      </c>
      <c r="S7" s="6" t="s">
        <v>9</v>
      </c>
      <c r="T7" s="6" t="s">
        <v>10</v>
      </c>
      <c r="U7" s="6" t="s">
        <v>11</v>
      </c>
      <c r="V7" s="3" t="s">
        <v>9</v>
      </c>
      <c r="W7" s="3" t="s">
        <v>10</v>
      </c>
      <c r="X7" s="3" t="s">
        <v>11</v>
      </c>
      <c r="Y7" s="3" t="s">
        <v>9</v>
      </c>
      <c r="Z7" s="3" t="s">
        <v>10</v>
      </c>
      <c r="AA7" s="3" t="s">
        <v>11</v>
      </c>
      <c r="AB7" s="3" t="s">
        <v>9</v>
      </c>
      <c r="AC7" s="3" t="s">
        <v>10</v>
      </c>
      <c r="AD7" s="3" t="s">
        <v>11</v>
      </c>
      <c r="AE7" s="7" t="s">
        <v>9</v>
      </c>
      <c r="AF7" s="7" t="s">
        <v>10</v>
      </c>
      <c r="AG7" s="7" t="s">
        <v>11</v>
      </c>
      <c r="AH7" s="7" t="s">
        <v>9</v>
      </c>
      <c r="AI7" s="7" t="s">
        <v>10</v>
      </c>
      <c r="AJ7" s="7" t="s">
        <v>11</v>
      </c>
      <c r="AK7" s="7" t="s">
        <v>9</v>
      </c>
      <c r="AL7" s="7" t="s">
        <v>10</v>
      </c>
      <c r="AM7" s="7" t="s">
        <v>11</v>
      </c>
      <c r="AN7" s="4" t="s">
        <v>9</v>
      </c>
      <c r="AO7" s="4" t="s">
        <v>10</v>
      </c>
      <c r="AP7" s="4" t="s">
        <v>11</v>
      </c>
    </row>
    <row r="8" spans="2:42" x14ac:dyDescent="0.2">
      <c r="B8" t="str">
        <f>VLOOKUP(C8,AirportTH!B:C,2,0)</f>
        <v>AOT</v>
      </c>
      <c r="C8" s="31" t="s">
        <v>13</v>
      </c>
      <c r="D8" s="32">
        <v>8263</v>
      </c>
      <c r="E8" s="32">
        <v>17050</v>
      </c>
      <c r="F8" s="32">
        <v>25313</v>
      </c>
      <c r="G8" s="32">
        <v>7193</v>
      </c>
      <c r="H8" s="32">
        <v>15525</v>
      </c>
      <c r="I8" s="32">
        <v>22718</v>
      </c>
      <c r="J8" s="32">
        <v>7833</v>
      </c>
      <c r="K8" s="32">
        <v>17231</v>
      </c>
      <c r="L8" s="32">
        <v>25064</v>
      </c>
      <c r="M8" s="32">
        <v>7515</v>
      </c>
      <c r="N8" s="32">
        <v>16885</v>
      </c>
      <c r="O8" s="32">
        <v>24400</v>
      </c>
      <c r="P8" s="32">
        <v>7276</v>
      </c>
      <c r="Q8" s="32">
        <v>16797</v>
      </c>
      <c r="R8" s="32">
        <v>24073</v>
      </c>
      <c r="S8" s="32">
        <v>6780</v>
      </c>
      <c r="T8" s="32">
        <v>16941</v>
      </c>
      <c r="U8" s="32">
        <v>23721</v>
      </c>
      <c r="V8" s="32">
        <v>7092</v>
      </c>
      <c r="W8" s="32">
        <v>18746</v>
      </c>
      <c r="X8" s="32">
        <v>25838</v>
      </c>
      <c r="Y8" s="32">
        <v>7567</v>
      </c>
      <c r="Z8" s="32">
        <v>19059</v>
      </c>
      <c r="AA8" s="32">
        <v>26626</v>
      </c>
      <c r="AB8" s="32">
        <v>6913</v>
      </c>
      <c r="AC8" s="32">
        <v>18620</v>
      </c>
      <c r="AD8" s="32">
        <v>25533</v>
      </c>
      <c r="AE8" s="33">
        <v>7127</v>
      </c>
      <c r="AF8" s="33">
        <v>19739</v>
      </c>
      <c r="AG8" s="33">
        <v>26866</v>
      </c>
      <c r="AH8" s="33">
        <v>6987</v>
      </c>
      <c r="AI8" s="33">
        <v>19531</v>
      </c>
      <c r="AJ8" s="33">
        <v>26518</v>
      </c>
      <c r="AK8" s="33">
        <v>7559</v>
      </c>
      <c r="AL8" s="33">
        <v>21448</v>
      </c>
      <c r="AM8" s="33">
        <v>29007</v>
      </c>
      <c r="AN8" s="32">
        <f>SUMIF($D$7:$AM$7,AN$7,$D8:$AM8)</f>
        <v>88105</v>
      </c>
      <c r="AO8" s="32">
        <f>SUMIF($D$7:$AM$7,AO$7,$D8:$AM8)</f>
        <v>217572</v>
      </c>
      <c r="AP8" s="32">
        <f>SUM(AN8:AO8)</f>
        <v>305677</v>
      </c>
    </row>
    <row r="9" spans="2:42" x14ac:dyDescent="0.2">
      <c r="B9" t="str">
        <f>VLOOKUP(C9,AirportTH!B:C,2,0)</f>
        <v>AOT</v>
      </c>
      <c r="C9" s="31" t="s">
        <v>12</v>
      </c>
      <c r="D9" s="32">
        <v>10349</v>
      </c>
      <c r="E9" s="32">
        <v>4211</v>
      </c>
      <c r="F9" s="32">
        <v>14560</v>
      </c>
      <c r="G9" s="32">
        <v>9266</v>
      </c>
      <c r="H9" s="32">
        <v>4282</v>
      </c>
      <c r="I9" s="32">
        <v>13548</v>
      </c>
      <c r="J9" s="32">
        <v>10103</v>
      </c>
      <c r="K9" s="32">
        <v>5437</v>
      </c>
      <c r="L9" s="32">
        <v>15540</v>
      </c>
      <c r="M9" s="32">
        <v>9364</v>
      </c>
      <c r="N9" s="32">
        <v>6123</v>
      </c>
      <c r="O9" s="32">
        <v>15487</v>
      </c>
      <c r="P9" s="32">
        <v>8772</v>
      </c>
      <c r="Q9" s="32">
        <v>6834</v>
      </c>
      <c r="R9" s="32">
        <v>15606</v>
      </c>
      <c r="S9" s="32">
        <v>8361</v>
      </c>
      <c r="T9" s="32">
        <v>6325</v>
      </c>
      <c r="U9" s="32">
        <v>14686</v>
      </c>
      <c r="V9" s="32">
        <v>8486</v>
      </c>
      <c r="W9" s="32">
        <v>6616</v>
      </c>
      <c r="X9" s="32">
        <v>15102</v>
      </c>
      <c r="Y9" s="32">
        <v>8736</v>
      </c>
      <c r="Z9" s="32">
        <v>6514</v>
      </c>
      <c r="AA9" s="32">
        <v>15250</v>
      </c>
      <c r="AB9" s="32">
        <v>8055</v>
      </c>
      <c r="AC9" s="32">
        <v>5987</v>
      </c>
      <c r="AD9" s="32">
        <v>14042</v>
      </c>
      <c r="AE9" s="33">
        <v>9293</v>
      </c>
      <c r="AF9" s="33">
        <v>6490</v>
      </c>
      <c r="AG9" s="33">
        <v>15783</v>
      </c>
      <c r="AH9" s="33">
        <v>9136</v>
      </c>
      <c r="AI9" s="33">
        <v>5973</v>
      </c>
      <c r="AJ9" s="33">
        <v>15109</v>
      </c>
      <c r="AK9" s="33">
        <v>10510</v>
      </c>
      <c r="AL9" s="33">
        <v>6650</v>
      </c>
      <c r="AM9" s="33">
        <v>17160</v>
      </c>
      <c r="AN9" s="32">
        <f t="shared" ref="AN9:AO43" si="0">SUMIF($D$7:$AM$7,AN$7,$D9:$AM9)</f>
        <v>110431</v>
      </c>
      <c r="AO9" s="32">
        <f t="shared" si="0"/>
        <v>71442</v>
      </c>
      <c r="AP9" s="32">
        <f t="shared" ref="AP9:AP43" si="1">SUM(AN9:AO9)</f>
        <v>181873</v>
      </c>
    </row>
    <row r="10" spans="2:42" x14ac:dyDescent="0.2">
      <c r="B10" t="str">
        <f>VLOOKUP(C10,AirportTH!B:C,2,0)</f>
        <v>AOT</v>
      </c>
      <c r="C10" s="31" t="s">
        <v>15</v>
      </c>
      <c r="D10" s="32">
        <v>4066</v>
      </c>
      <c r="E10" s="32">
        <v>834</v>
      </c>
      <c r="F10" s="32">
        <v>4900</v>
      </c>
      <c r="G10" s="32">
        <v>3524</v>
      </c>
      <c r="H10" s="32">
        <v>956</v>
      </c>
      <c r="I10" s="32">
        <v>4480</v>
      </c>
      <c r="J10" s="32">
        <v>3790</v>
      </c>
      <c r="K10" s="32">
        <v>990</v>
      </c>
      <c r="L10" s="32">
        <v>4780</v>
      </c>
      <c r="M10" s="32">
        <v>3411</v>
      </c>
      <c r="N10" s="32">
        <v>1173</v>
      </c>
      <c r="O10" s="32">
        <v>4584</v>
      </c>
      <c r="P10" s="32">
        <v>3196</v>
      </c>
      <c r="Q10" s="32">
        <v>1257</v>
      </c>
      <c r="R10" s="32">
        <v>4453</v>
      </c>
      <c r="S10" s="32">
        <v>3022</v>
      </c>
      <c r="T10" s="32">
        <v>1198</v>
      </c>
      <c r="U10" s="32">
        <v>4220</v>
      </c>
      <c r="V10" s="32">
        <v>3047</v>
      </c>
      <c r="W10" s="32">
        <v>1234</v>
      </c>
      <c r="X10" s="32">
        <v>4281</v>
      </c>
      <c r="Y10" s="32">
        <v>3265</v>
      </c>
      <c r="Z10" s="32">
        <v>1228</v>
      </c>
      <c r="AA10" s="32">
        <v>4493</v>
      </c>
      <c r="AB10" s="32">
        <v>3021</v>
      </c>
      <c r="AC10" s="32">
        <v>1075</v>
      </c>
      <c r="AD10" s="32">
        <v>4096</v>
      </c>
      <c r="AE10" s="33">
        <v>3441</v>
      </c>
      <c r="AF10" s="33">
        <v>1170</v>
      </c>
      <c r="AG10" s="33">
        <v>4611</v>
      </c>
      <c r="AH10" s="33">
        <v>3860</v>
      </c>
      <c r="AI10" s="33">
        <v>1201</v>
      </c>
      <c r="AJ10" s="33">
        <v>5061</v>
      </c>
      <c r="AK10" s="33">
        <v>4176</v>
      </c>
      <c r="AL10" s="33">
        <v>1343</v>
      </c>
      <c r="AM10" s="33">
        <v>5519</v>
      </c>
      <c r="AN10" s="32">
        <f t="shared" si="0"/>
        <v>41819</v>
      </c>
      <c r="AO10" s="32">
        <f t="shared" si="0"/>
        <v>13659</v>
      </c>
      <c r="AP10" s="32">
        <f t="shared" si="1"/>
        <v>55478</v>
      </c>
    </row>
    <row r="11" spans="2:42" x14ac:dyDescent="0.2">
      <c r="B11" t="str">
        <f>VLOOKUP(C11,AirportTH!B:C,2,0)</f>
        <v>AOT</v>
      </c>
      <c r="C11" s="31" t="s">
        <v>16</v>
      </c>
      <c r="D11" s="32">
        <v>1312</v>
      </c>
      <c r="E11" s="32">
        <v>7</v>
      </c>
      <c r="F11" s="32">
        <v>1319</v>
      </c>
      <c r="G11" s="32">
        <v>1097</v>
      </c>
      <c r="H11" s="32">
        <v>3</v>
      </c>
      <c r="I11" s="32">
        <v>1100</v>
      </c>
      <c r="J11" s="32">
        <v>1146</v>
      </c>
      <c r="K11" s="32">
        <v>4</v>
      </c>
      <c r="L11" s="32">
        <v>1150</v>
      </c>
      <c r="M11" s="32">
        <v>1015</v>
      </c>
      <c r="N11" s="32">
        <v>1</v>
      </c>
      <c r="O11" s="32">
        <v>1016</v>
      </c>
      <c r="P11" s="32">
        <v>897</v>
      </c>
      <c r="Q11" s="32">
        <v>0</v>
      </c>
      <c r="R11" s="32">
        <v>897</v>
      </c>
      <c r="S11" s="32">
        <v>862</v>
      </c>
      <c r="T11" s="32">
        <v>5</v>
      </c>
      <c r="U11" s="32">
        <v>867</v>
      </c>
      <c r="V11" s="32">
        <v>900</v>
      </c>
      <c r="W11" s="32">
        <v>7</v>
      </c>
      <c r="X11" s="32">
        <v>907</v>
      </c>
      <c r="Y11" s="32">
        <v>912</v>
      </c>
      <c r="Z11" s="32">
        <v>0</v>
      </c>
      <c r="AA11" s="32">
        <v>912</v>
      </c>
      <c r="AB11" s="32">
        <v>864</v>
      </c>
      <c r="AC11" s="32">
        <v>2</v>
      </c>
      <c r="AD11" s="32">
        <v>866</v>
      </c>
      <c r="AE11" s="33">
        <v>1024</v>
      </c>
      <c r="AF11" s="33">
        <v>5</v>
      </c>
      <c r="AG11" s="33">
        <v>1029</v>
      </c>
      <c r="AH11" s="33">
        <v>1097</v>
      </c>
      <c r="AI11" s="33">
        <v>1</v>
      </c>
      <c r="AJ11" s="33">
        <v>1098</v>
      </c>
      <c r="AK11" s="33">
        <v>1221</v>
      </c>
      <c r="AL11" s="33">
        <v>4</v>
      </c>
      <c r="AM11" s="33">
        <v>1225</v>
      </c>
      <c r="AN11" s="32">
        <f t="shared" si="0"/>
        <v>12347</v>
      </c>
      <c r="AO11" s="32">
        <f t="shared" si="0"/>
        <v>39</v>
      </c>
      <c r="AP11" s="32">
        <f t="shared" si="1"/>
        <v>12386</v>
      </c>
    </row>
    <row r="12" spans="2:42" x14ac:dyDescent="0.2">
      <c r="B12" t="str">
        <f>VLOOKUP(C12,AirportTH!B:C,2,0)</f>
        <v>AOT</v>
      </c>
      <c r="C12" s="31" t="s">
        <v>35</v>
      </c>
      <c r="D12" s="32">
        <v>3886</v>
      </c>
      <c r="E12" s="32">
        <v>3575</v>
      </c>
      <c r="F12" s="32">
        <v>7461</v>
      </c>
      <c r="G12" s="32">
        <v>3399</v>
      </c>
      <c r="H12" s="32">
        <v>3497</v>
      </c>
      <c r="I12" s="32">
        <v>6896</v>
      </c>
      <c r="J12" s="32">
        <v>3851</v>
      </c>
      <c r="K12" s="32">
        <v>3932</v>
      </c>
      <c r="L12" s="32">
        <v>7783</v>
      </c>
      <c r="M12" s="32">
        <v>3760</v>
      </c>
      <c r="N12" s="32">
        <v>3618</v>
      </c>
      <c r="O12" s="32">
        <v>7378</v>
      </c>
      <c r="P12" s="32">
        <v>3601</v>
      </c>
      <c r="Q12" s="32">
        <v>3257</v>
      </c>
      <c r="R12" s="32">
        <v>6858</v>
      </c>
      <c r="S12" s="32">
        <v>3443</v>
      </c>
      <c r="T12" s="32">
        <v>3054</v>
      </c>
      <c r="U12" s="32">
        <v>6497</v>
      </c>
      <c r="V12" s="32">
        <v>3529</v>
      </c>
      <c r="W12" s="32">
        <v>3666</v>
      </c>
      <c r="X12" s="32">
        <v>7195</v>
      </c>
      <c r="Y12" s="32">
        <v>3753</v>
      </c>
      <c r="Z12" s="32">
        <v>3595</v>
      </c>
      <c r="AA12" s="32">
        <v>7348</v>
      </c>
      <c r="AB12" s="32">
        <v>3377</v>
      </c>
      <c r="AC12" s="32">
        <v>3106</v>
      </c>
      <c r="AD12" s="32">
        <v>6483</v>
      </c>
      <c r="AE12" s="33">
        <v>3620</v>
      </c>
      <c r="AF12" s="33">
        <v>3448</v>
      </c>
      <c r="AG12" s="33">
        <v>7068</v>
      </c>
      <c r="AH12" s="33">
        <v>3695</v>
      </c>
      <c r="AI12" s="33">
        <v>3827</v>
      </c>
      <c r="AJ12" s="33">
        <v>7522</v>
      </c>
      <c r="AK12" s="33">
        <v>4080</v>
      </c>
      <c r="AL12" s="33">
        <v>4570</v>
      </c>
      <c r="AM12" s="33">
        <v>8650</v>
      </c>
      <c r="AN12" s="32">
        <f t="shared" si="0"/>
        <v>43994</v>
      </c>
      <c r="AO12" s="32">
        <f t="shared" si="0"/>
        <v>43145</v>
      </c>
      <c r="AP12" s="32">
        <f t="shared" si="1"/>
        <v>87139</v>
      </c>
    </row>
    <row r="13" spans="2:42" x14ac:dyDescent="0.2">
      <c r="B13" t="str">
        <f>VLOOKUP(C13,AirportTH!B:C,2,0)</f>
        <v>AOT</v>
      </c>
      <c r="C13" s="31" t="s">
        <v>18</v>
      </c>
      <c r="D13" s="32">
        <v>1735</v>
      </c>
      <c r="E13" s="32">
        <v>114</v>
      </c>
      <c r="F13" s="32">
        <v>1849</v>
      </c>
      <c r="G13" s="32">
        <v>1557</v>
      </c>
      <c r="H13" s="32">
        <v>114</v>
      </c>
      <c r="I13" s="32">
        <v>1671</v>
      </c>
      <c r="J13" s="32">
        <v>1675</v>
      </c>
      <c r="K13" s="32">
        <v>139</v>
      </c>
      <c r="L13" s="32">
        <v>1814</v>
      </c>
      <c r="M13" s="32">
        <v>1530</v>
      </c>
      <c r="N13" s="32">
        <v>120</v>
      </c>
      <c r="O13" s="32">
        <v>1650</v>
      </c>
      <c r="P13" s="32">
        <v>1539</v>
      </c>
      <c r="Q13" s="32">
        <v>131</v>
      </c>
      <c r="R13" s="32">
        <v>1670</v>
      </c>
      <c r="S13" s="32">
        <v>1475</v>
      </c>
      <c r="T13" s="32">
        <v>127</v>
      </c>
      <c r="U13" s="32">
        <v>1602</v>
      </c>
      <c r="V13" s="32">
        <v>1532</v>
      </c>
      <c r="W13" s="32">
        <v>131</v>
      </c>
      <c r="X13" s="32">
        <v>1663</v>
      </c>
      <c r="Y13" s="32">
        <v>1541</v>
      </c>
      <c r="Z13" s="32">
        <v>138</v>
      </c>
      <c r="AA13" s="32">
        <v>1679</v>
      </c>
      <c r="AB13" s="32">
        <v>1468</v>
      </c>
      <c r="AC13" s="32">
        <v>148</v>
      </c>
      <c r="AD13" s="32">
        <v>1616</v>
      </c>
      <c r="AE13" s="33">
        <v>1523</v>
      </c>
      <c r="AF13" s="33">
        <v>126</v>
      </c>
      <c r="AG13" s="33">
        <v>1649</v>
      </c>
      <c r="AH13" s="33">
        <v>1381</v>
      </c>
      <c r="AI13" s="33">
        <v>123</v>
      </c>
      <c r="AJ13" s="33">
        <v>1504</v>
      </c>
      <c r="AK13" s="33">
        <v>1520</v>
      </c>
      <c r="AL13" s="33">
        <v>146</v>
      </c>
      <c r="AM13" s="33">
        <v>1666</v>
      </c>
      <c r="AN13" s="32">
        <f t="shared" si="0"/>
        <v>18476</v>
      </c>
      <c r="AO13" s="32">
        <f t="shared" si="0"/>
        <v>1557</v>
      </c>
      <c r="AP13" s="32">
        <f t="shared" si="1"/>
        <v>20033</v>
      </c>
    </row>
    <row r="14" spans="2:42" x14ac:dyDescent="0.2">
      <c r="B14" t="str">
        <f>VLOOKUP(C14,AirportTH!B:C,2,0)</f>
        <v>DOA</v>
      </c>
      <c r="C14" s="34" t="s">
        <v>47</v>
      </c>
      <c r="D14" s="35">
        <v>0</v>
      </c>
      <c r="E14" s="35">
        <v>0</v>
      </c>
      <c r="F14" s="35">
        <v>0</v>
      </c>
      <c r="G14" s="35">
        <v>20</v>
      </c>
      <c r="H14" s="35">
        <v>0</v>
      </c>
      <c r="I14" s="35">
        <v>20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2</v>
      </c>
      <c r="Q14" s="35">
        <v>0</v>
      </c>
      <c r="R14" s="35">
        <v>2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6">
        <v>0</v>
      </c>
      <c r="AF14" s="36">
        <v>0</v>
      </c>
      <c r="AG14" s="36">
        <v>0</v>
      </c>
      <c r="AH14" s="36">
        <v>2</v>
      </c>
      <c r="AI14" s="36">
        <v>0</v>
      </c>
      <c r="AJ14" s="36">
        <v>2</v>
      </c>
      <c r="AK14" s="36">
        <v>0</v>
      </c>
      <c r="AL14" s="36">
        <v>0</v>
      </c>
      <c r="AM14" s="36">
        <v>0</v>
      </c>
      <c r="AN14" s="35">
        <f t="shared" si="0"/>
        <v>24</v>
      </c>
      <c r="AO14" s="35">
        <f t="shared" si="0"/>
        <v>0</v>
      </c>
      <c r="AP14" s="35">
        <f t="shared" si="1"/>
        <v>24</v>
      </c>
    </row>
    <row r="15" spans="2:42" x14ac:dyDescent="0.2">
      <c r="B15" t="str">
        <f>VLOOKUP(C15,AirportTH!B:C,2,0)</f>
        <v>DOA</v>
      </c>
      <c r="C15" s="34" t="s">
        <v>14</v>
      </c>
      <c r="D15" s="35">
        <v>222</v>
      </c>
      <c r="E15" s="35">
        <v>0</v>
      </c>
      <c r="F15" s="35">
        <v>222</v>
      </c>
      <c r="G15" s="35">
        <v>188</v>
      </c>
      <c r="H15" s="35">
        <v>0</v>
      </c>
      <c r="I15" s="35">
        <v>188</v>
      </c>
      <c r="J15" s="35">
        <v>216</v>
      </c>
      <c r="K15" s="35">
        <v>4</v>
      </c>
      <c r="L15" s="35">
        <v>220</v>
      </c>
      <c r="M15" s="35">
        <v>212</v>
      </c>
      <c r="N15" s="35">
        <v>4</v>
      </c>
      <c r="O15" s="35">
        <v>216</v>
      </c>
      <c r="P15" s="35">
        <v>185</v>
      </c>
      <c r="Q15" s="35">
        <v>5</v>
      </c>
      <c r="R15" s="35">
        <v>190</v>
      </c>
      <c r="S15" s="35">
        <v>160</v>
      </c>
      <c r="T15" s="35">
        <v>0</v>
      </c>
      <c r="U15" s="35">
        <v>160</v>
      </c>
      <c r="V15" s="35">
        <v>160</v>
      </c>
      <c r="W15" s="35">
        <v>0</v>
      </c>
      <c r="X15" s="35">
        <v>160</v>
      </c>
      <c r="Y15" s="35">
        <v>173</v>
      </c>
      <c r="Z15" s="35">
        <v>2</v>
      </c>
      <c r="AA15" s="35">
        <v>175</v>
      </c>
      <c r="AB15" s="35">
        <v>203</v>
      </c>
      <c r="AC15" s="35">
        <v>0</v>
      </c>
      <c r="AD15" s="35">
        <v>203</v>
      </c>
      <c r="AE15" s="36">
        <v>280</v>
      </c>
      <c r="AF15" s="36">
        <v>0</v>
      </c>
      <c r="AG15" s="36">
        <v>280</v>
      </c>
      <c r="AH15" s="36">
        <v>207</v>
      </c>
      <c r="AI15" s="36">
        <v>0</v>
      </c>
      <c r="AJ15" s="36">
        <v>207</v>
      </c>
      <c r="AK15" s="36">
        <v>231</v>
      </c>
      <c r="AL15" s="36">
        <v>2</v>
      </c>
      <c r="AM15" s="36">
        <v>233</v>
      </c>
      <c r="AN15" s="35">
        <f t="shared" si="0"/>
        <v>2437</v>
      </c>
      <c r="AO15" s="35">
        <f t="shared" si="0"/>
        <v>17</v>
      </c>
      <c r="AP15" s="35">
        <f t="shared" si="1"/>
        <v>2454</v>
      </c>
    </row>
    <row r="16" spans="2:42" x14ac:dyDescent="0.2">
      <c r="B16" t="str">
        <f>VLOOKUP(C16,AirportTH!B:C,2,0)</f>
        <v>DOA</v>
      </c>
      <c r="C16" s="34" t="s">
        <v>17</v>
      </c>
      <c r="D16" s="35">
        <v>94</v>
      </c>
      <c r="E16" s="35">
        <v>0</v>
      </c>
      <c r="F16" s="35">
        <v>94</v>
      </c>
      <c r="G16" s="35">
        <v>88</v>
      </c>
      <c r="H16" s="35">
        <v>0</v>
      </c>
      <c r="I16" s="35">
        <v>88</v>
      </c>
      <c r="J16" s="35">
        <v>82</v>
      </c>
      <c r="K16" s="35">
        <v>0</v>
      </c>
      <c r="L16" s="35">
        <v>82</v>
      </c>
      <c r="M16" s="35">
        <v>78</v>
      </c>
      <c r="N16" s="35">
        <v>0</v>
      </c>
      <c r="O16" s="35">
        <v>78</v>
      </c>
      <c r="P16" s="35">
        <v>66</v>
      </c>
      <c r="Q16" s="35">
        <v>0</v>
      </c>
      <c r="R16" s="35">
        <v>66</v>
      </c>
      <c r="S16" s="35">
        <v>60</v>
      </c>
      <c r="T16" s="35">
        <v>0</v>
      </c>
      <c r="U16" s="35">
        <v>60</v>
      </c>
      <c r="V16" s="35">
        <v>64</v>
      </c>
      <c r="W16" s="35">
        <v>0</v>
      </c>
      <c r="X16" s="35">
        <v>64</v>
      </c>
      <c r="Y16" s="35">
        <v>62</v>
      </c>
      <c r="Z16" s="35">
        <v>0</v>
      </c>
      <c r="AA16" s="35">
        <v>62</v>
      </c>
      <c r="AB16" s="35">
        <v>62</v>
      </c>
      <c r="AC16" s="35">
        <v>0</v>
      </c>
      <c r="AD16" s="35">
        <v>62</v>
      </c>
      <c r="AE16" s="36">
        <v>62</v>
      </c>
      <c r="AF16" s="36">
        <v>0</v>
      </c>
      <c r="AG16" s="36">
        <v>62</v>
      </c>
      <c r="AH16" s="36">
        <v>64</v>
      </c>
      <c r="AI16" s="36">
        <v>0</v>
      </c>
      <c r="AJ16" s="36">
        <v>64</v>
      </c>
      <c r="AK16" s="36">
        <v>72</v>
      </c>
      <c r="AL16" s="36">
        <v>0</v>
      </c>
      <c r="AM16" s="36">
        <v>72</v>
      </c>
      <c r="AN16" s="35">
        <f t="shared" si="0"/>
        <v>854</v>
      </c>
      <c r="AO16" s="35">
        <f t="shared" si="0"/>
        <v>0</v>
      </c>
      <c r="AP16" s="35">
        <f t="shared" si="1"/>
        <v>854</v>
      </c>
    </row>
    <row r="17" spans="2:42" x14ac:dyDescent="0.2">
      <c r="B17" t="str">
        <f>VLOOKUP(C17,AirportTH!B:C,2,0)</f>
        <v>DOA</v>
      </c>
      <c r="C17" s="34" t="s">
        <v>19</v>
      </c>
      <c r="D17" s="35">
        <v>65</v>
      </c>
      <c r="E17" s="35">
        <v>0</v>
      </c>
      <c r="F17" s="35">
        <v>65</v>
      </c>
      <c r="G17" s="35">
        <v>62</v>
      </c>
      <c r="H17" s="35">
        <v>0</v>
      </c>
      <c r="I17" s="35">
        <v>62</v>
      </c>
      <c r="J17" s="35">
        <v>62</v>
      </c>
      <c r="K17" s="35">
        <v>0</v>
      </c>
      <c r="L17" s="35">
        <v>62</v>
      </c>
      <c r="M17" s="35">
        <v>134</v>
      </c>
      <c r="N17" s="35">
        <v>0</v>
      </c>
      <c r="O17" s="35">
        <v>134</v>
      </c>
      <c r="P17" s="35">
        <v>74</v>
      </c>
      <c r="Q17" s="35">
        <v>0</v>
      </c>
      <c r="R17" s="35">
        <v>74</v>
      </c>
      <c r="S17" s="35">
        <v>84</v>
      </c>
      <c r="T17" s="35">
        <v>0</v>
      </c>
      <c r="U17" s="35">
        <v>84</v>
      </c>
      <c r="V17" s="35">
        <v>122</v>
      </c>
      <c r="W17" s="35">
        <v>0</v>
      </c>
      <c r="X17" s="35">
        <v>122</v>
      </c>
      <c r="Y17" s="35">
        <v>114</v>
      </c>
      <c r="Z17" s="35">
        <v>0</v>
      </c>
      <c r="AA17" s="35">
        <v>114</v>
      </c>
      <c r="AB17" s="35">
        <v>115</v>
      </c>
      <c r="AC17" s="35">
        <v>0</v>
      </c>
      <c r="AD17" s="35">
        <v>115</v>
      </c>
      <c r="AE17" s="36">
        <v>114</v>
      </c>
      <c r="AF17" s="36">
        <v>0</v>
      </c>
      <c r="AG17" s="36">
        <v>114</v>
      </c>
      <c r="AH17" s="36">
        <v>105</v>
      </c>
      <c r="AI17" s="36">
        <v>0</v>
      </c>
      <c r="AJ17" s="36">
        <v>105</v>
      </c>
      <c r="AK17" s="36">
        <v>100</v>
      </c>
      <c r="AL17" s="36">
        <v>0</v>
      </c>
      <c r="AM17" s="36">
        <v>100</v>
      </c>
      <c r="AN17" s="35">
        <f t="shared" si="0"/>
        <v>1151</v>
      </c>
      <c r="AO17" s="35">
        <f t="shared" si="0"/>
        <v>0</v>
      </c>
      <c r="AP17" s="35">
        <f t="shared" si="1"/>
        <v>1151</v>
      </c>
    </row>
    <row r="18" spans="2:42" x14ac:dyDescent="0.2">
      <c r="B18" t="str">
        <f>VLOOKUP(C18,AirportTH!B:C,2,0)</f>
        <v>DOA</v>
      </c>
      <c r="C18" s="34" t="s">
        <v>20</v>
      </c>
      <c r="D18" s="35">
        <v>974</v>
      </c>
      <c r="E18" s="35">
        <v>0</v>
      </c>
      <c r="F18" s="35">
        <v>974</v>
      </c>
      <c r="G18" s="35">
        <v>866</v>
      </c>
      <c r="H18" s="35">
        <v>0</v>
      </c>
      <c r="I18" s="35">
        <v>866</v>
      </c>
      <c r="J18" s="35">
        <v>977</v>
      </c>
      <c r="K18" s="35">
        <v>0</v>
      </c>
      <c r="L18" s="35">
        <v>977</v>
      </c>
      <c r="M18" s="35">
        <v>1036</v>
      </c>
      <c r="N18" s="35">
        <v>0</v>
      </c>
      <c r="O18" s="35">
        <v>1036</v>
      </c>
      <c r="P18" s="35">
        <v>986</v>
      </c>
      <c r="Q18" s="35">
        <v>0</v>
      </c>
      <c r="R18" s="35">
        <v>986</v>
      </c>
      <c r="S18" s="35">
        <v>928</v>
      </c>
      <c r="T18" s="35">
        <v>0</v>
      </c>
      <c r="U18" s="35">
        <v>928</v>
      </c>
      <c r="V18" s="35">
        <v>884</v>
      </c>
      <c r="W18" s="35">
        <v>0</v>
      </c>
      <c r="X18" s="35">
        <v>884</v>
      </c>
      <c r="Y18" s="35">
        <v>900</v>
      </c>
      <c r="Z18" s="35">
        <v>0</v>
      </c>
      <c r="AA18" s="35">
        <v>900</v>
      </c>
      <c r="AB18" s="35">
        <v>843</v>
      </c>
      <c r="AC18" s="35">
        <v>0</v>
      </c>
      <c r="AD18" s="35">
        <v>843</v>
      </c>
      <c r="AE18" s="36">
        <v>916</v>
      </c>
      <c r="AF18" s="36">
        <v>0</v>
      </c>
      <c r="AG18" s="36">
        <v>916</v>
      </c>
      <c r="AH18" s="36">
        <v>896</v>
      </c>
      <c r="AI18" s="36">
        <v>0</v>
      </c>
      <c r="AJ18" s="36">
        <v>896</v>
      </c>
      <c r="AK18" s="36">
        <v>978</v>
      </c>
      <c r="AL18" s="36">
        <v>0</v>
      </c>
      <c r="AM18" s="36">
        <v>978</v>
      </c>
      <c r="AN18" s="35">
        <f t="shared" si="0"/>
        <v>11184</v>
      </c>
      <c r="AO18" s="35">
        <f t="shared" si="0"/>
        <v>0</v>
      </c>
      <c r="AP18" s="35">
        <f t="shared" si="1"/>
        <v>11184</v>
      </c>
    </row>
    <row r="19" spans="2:42" x14ac:dyDescent="0.2">
      <c r="B19" t="str">
        <f>VLOOKUP(C19,AirportTH!B:C,2,0)</f>
        <v>DOA</v>
      </c>
      <c r="C19" s="34" t="s">
        <v>22</v>
      </c>
      <c r="D19" s="35">
        <v>1207</v>
      </c>
      <c r="E19" s="35">
        <v>244</v>
      </c>
      <c r="F19" s="35">
        <v>1451</v>
      </c>
      <c r="G19" s="35">
        <v>1119</v>
      </c>
      <c r="H19" s="35">
        <v>265</v>
      </c>
      <c r="I19" s="35">
        <v>1384</v>
      </c>
      <c r="J19" s="35">
        <v>1198</v>
      </c>
      <c r="K19" s="35">
        <v>318</v>
      </c>
      <c r="L19" s="35">
        <v>1516</v>
      </c>
      <c r="M19" s="35">
        <v>1062</v>
      </c>
      <c r="N19" s="35">
        <v>276</v>
      </c>
      <c r="O19" s="35">
        <v>1338</v>
      </c>
      <c r="P19" s="35">
        <v>1021</v>
      </c>
      <c r="Q19" s="35">
        <v>249</v>
      </c>
      <c r="R19" s="35">
        <v>1270</v>
      </c>
      <c r="S19" s="35">
        <v>1007</v>
      </c>
      <c r="T19" s="35">
        <v>258</v>
      </c>
      <c r="U19" s="35">
        <v>1265</v>
      </c>
      <c r="V19" s="35">
        <v>1066</v>
      </c>
      <c r="W19" s="35">
        <v>261</v>
      </c>
      <c r="X19" s="35">
        <v>1327</v>
      </c>
      <c r="Y19" s="35">
        <v>1068</v>
      </c>
      <c r="Z19" s="35">
        <v>292</v>
      </c>
      <c r="AA19" s="35">
        <v>1360</v>
      </c>
      <c r="AB19" s="35">
        <v>987</v>
      </c>
      <c r="AC19" s="35">
        <v>260</v>
      </c>
      <c r="AD19" s="35">
        <v>1247</v>
      </c>
      <c r="AE19" s="36">
        <v>1069</v>
      </c>
      <c r="AF19" s="36">
        <v>283</v>
      </c>
      <c r="AG19" s="36">
        <v>1352</v>
      </c>
      <c r="AH19" s="36">
        <v>1126</v>
      </c>
      <c r="AI19" s="36">
        <v>349</v>
      </c>
      <c r="AJ19" s="36">
        <v>1475</v>
      </c>
      <c r="AK19" s="36">
        <v>1293</v>
      </c>
      <c r="AL19" s="36">
        <v>396</v>
      </c>
      <c r="AM19" s="36">
        <v>1689</v>
      </c>
      <c r="AN19" s="35">
        <f t="shared" si="0"/>
        <v>13223</v>
      </c>
      <c r="AO19" s="35">
        <f t="shared" si="0"/>
        <v>3451</v>
      </c>
      <c r="AP19" s="35">
        <f t="shared" si="1"/>
        <v>16674</v>
      </c>
    </row>
    <row r="20" spans="2:42" x14ac:dyDescent="0.2">
      <c r="B20" t="str">
        <f>VLOOKUP(C20,AirportTH!B:C,2,0)</f>
        <v>DOA</v>
      </c>
      <c r="C20" s="34" t="s">
        <v>23</v>
      </c>
      <c r="D20" s="35">
        <v>246</v>
      </c>
      <c r="E20" s="35">
        <v>0</v>
      </c>
      <c r="F20" s="35">
        <v>246</v>
      </c>
      <c r="G20" s="35">
        <v>238</v>
      </c>
      <c r="H20" s="35">
        <v>0</v>
      </c>
      <c r="I20" s="35">
        <v>238</v>
      </c>
      <c r="J20" s="35">
        <v>198</v>
      </c>
      <c r="K20" s="35">
        <v>0</v>
      </c>
      <c r="L20" s="35">
        <v>198</v>
      </c>
      <c r="M20" s="35">
        <v>148</v>
      </c>
      <c r="N20" s="35">
        <v>0</v>
      </c>
      <c r="O20" s="35">
        <v>148</v>
      </c>
      <c r="P20" s="35">
        <v>132</v>
      </c>
      <c r="Q20" s="35">
        <v>0</v>
      </c>
      <c r="R20" s="35">
        <v>132</v>
      </c>
      <c r="S20" s="35">
        <v>128</v>
      </c>
      <c r="T20" s="35">
        <v>0</v>
      </c>
      <c r="U20" s="35">
        <v>128</v>
      </c>
      <c r="V20" s="35">
        <v>180</v>
      </c>
      <c r="W20" s="35">
        <v>0</v>
      </c>
      <c r="X20" s="35">
        <v>180</v>
      </c>
      <c r="Y20" s="35">
        <v>178</v>
      </c>
      <c r="Z20" s="35">
        <v>0</v>
      </c>
      <c r="AA20" s="35">
        <v>178</v>
      </c>
      <c r="AB20" s="35">
        <v>174</v>
      </c>
      <c r="AC20" s="35">
        <v>0</v>
      </c>
      <c r="AD20" s="35">
        <v>174</v>
      </c>
      <c r="AE20" s="36">
        <v>186</v>
      </c>
      <c r="AF20" s="36">
        <v>0</v>
      </c>
      <c r="AG20" s="36">
        <v>186</v>
      </c>
      <c r="AH20" s="36">
        <v>235</v>
      </c>
      <c r="AI20" s="36">
        <v>0</v>
      </c>
      <c r="AJ20" s="36">
        <v>235</v>
      </c>
      <c r="AK20" s="36">
        <v>279</v>
      </c>
      <c r="AL20" s="36">
        <v>0</v>
      </c>
      <c r="AM20" s="36">
        <v>279</v>
      </c>
      <c r="AN20" s="35">
        <f t="shared" si="0"/>
        <v>2322</v>
      </c>
      <c r="AO20" s="35">
        <f t="shared" si="0"/>
        <v>0</v>
      </c>
      <c r="AP20" s="35">
        <f t="shared" si="1"/>
        <v>2322</v>
      </c>
    </row>
    <row r="21" spans="2:42" x14ac:dyDescent="0.2">
      <c r="B21" t="str">
        <f>VLOOKUP(C21,AirportTH!B:C,2,0)</f>
        <v>DOA</v>
      </c>
      <c r="C21" s="34" t="s">
        <v>24</v>
      </c>
      <c r="D21" s="35">
        <v>152</v>
      </c>
      <c r="E21" s="35">
        <v>0</v>
      </c>
      <c r="F21" s="35">
        <v>152</v>
      </c>
      <c r="G21" s="35">
        <v>117</v>
      </c>
      <c r="H21" s="35">
        <v>0</v>
      </c>
      <c r="I21" s="35">
        <v>117</v>
      </c>
      <c r="J21" s="35">
        <v>122</v>
      </c>
      <c r="K21" s="35">
        <v>0</v>
      </c>
      <c r="L21" s="35">
        <v>122</v>
      </c>
      <c r="M21" s="35">
        <v>130</v>
      </c>
      <c r="N21" s="35">
        <v>0</v>
      </c>
      <c r="O21" s="35">
        <v>130</v>
      </c>
      <c r="P21" s="35">
        <v>120</v>
      </c>
      <c r="Q21" s="35">
        <v>0</v>
      </c>
      <c r="R21" s="35">
        <v>120</v>
      </c>
      <c r="S21" s="35">
        <v>94</v>
      </c>
      <c r="T21" s="35">
        <v>0</v>
      </c>
      <c r="U21" s="35">
        <v>94</v>
      </c>
      <c r="V21" s="35">
        <v>92</v>
      </c>
      <c r="W21" s="35">
        <v>0</v>
      </c>
      <c r="X21" s="35">
        <v>92</v>
      </c>
      <c r="Y21" s="35">
        <v>94</v>
      </c>
      <c r="Z21" s="35">
        <v>0</v>
      </c>
      <c r="AA21" s="35">
        <v>94</v>
      </c>
      <c r="AB21" s="35">
        <v>106</v>
      </c>
      <c r="AC21" s="35">
        <v>0</v>
      </c>
      <c r="AD21" s="35">
        <v>106</v>
      </c>
      <c r="AE21" s="36">
        <v>130</v>
      </c>
      <c r="AF21" s="36">
        <v>0</v>
      </c>
      <c r="AG21" s="36">
        <v>130</v>
      </c>
      <c r="AH21" s="36">
        <v>132</v>
      </c>
      <c r="AI21" s="36">
        <v>0</v>
      </c>
      <c r="AJ21" s="36">
        <v>132</v>
      </c>
      <c r="AK21" s="36">
        <v>104</v>
      </c>
      <c r="AL21" s="36">
        <v>0</v>
      </c>
      <c r="AM21" s="36">
        <v>104</v>
      </c>
      <c r="AN21" s="35">
        <f t="shared" si="0"/>
        <v>1393</v>
      </c>
      <c r="AO21" s="35">
        <f t="shared" si="0"/>
        <v>0</v>
      </c>
      <c r="AP21" s="35">
        <f t="shared" si="1"/>
        <v>1393</v>
      </c>
    </row>
    <row r="22" spans="2:42" x14ac:dyDescent="0.2">
      <c r="B22" t="str">
        <f>VLOOKUP(C22,AirportTH!B:C,2,0)</f>
        <v>DOA</v>
      </c>
      <c r="C22" s="34" t="s">
        <v>25</v>
      </c>
      <c r="D22" s="35">
        <v>62</v>
      </c>
      <c r="E22" s="35">
        <v>0</v>
      </c>
      <c r="F22" s="35">
        <v>62</v>
      </c>
      <c r="G22" s="35">
        <v>58</v>
      </c>
      <c r="H22" s="35">
        <v>0</v>
      </c>
      <c r="I22" s="35">
        <v>58</v>
      </c>
      <c r="J22" s="35">
        <v>36</v>
      </c>
      <c r="K22" s="35">
        <v>0</v>
      </c>
      <c r="L22" s="35">
        <v>36</v>
      </c>
      <c r="M22" s="35">
        <v>24</v>
      </c>
      <c r="N22" s="35">
        <v>0</v>
      </c>
      <c r="O22" s="35">
        <v>24</v>
      </c>
      <c r="P22" s="35">
        <v>2</v>
      </c>
      <c r="Q22" s="35">
        <v>0</v>
      </c>
      <c r="R22" s="35">
        <v>2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44</v>
      </c>
      <c r="Z22" s="35">
        <v>0</v>
      </c>
      <c r="AA22" s="35">
        <v>44</v>
      </c>
      <c r="AB22" s="35">
        <v>52</v>
      </c>
      <c r="AC22" s="35">
        <v>0</v>
      </c>
      <c r="AD22" s="35">
        <v>52</v>
      </c>
      <c r="AE22" s="36">
        <v>56</v>
      </c>
      <c r="AF22" s="36">
        <v>0</v>
      </c>
      <c r="AG22" s="36">
        <v>56</v>
      </c>
      <c r="AH22" s="36">
        <v>84</v>
      </c>
      <c r="AI22" s="36">
        <v>0</v>
      </c>
      <c r="AJ22" s="36">
        <v>84</v>
      </c>
      <c r="AK22" s="36">
        <v>96</v>
      </c>
      <c r="AL22" s="36">
        <v>0</v>
      </c>
      <c r="AM22" s="36">
        <v>96</v>
      </c>
      <c r="AN22" s="35">
        <f t="shared" si="0"/>
        <v>514</v>
      </c>
      <c r="AO22" s="35">
        <f t="shared" si="0"/>
        <v>0</v>
      </c>
      <c r="AP22" s="35">
        <f t="shared" si="1"/>
        <v>514</v>
      </c>
    </row>
    <row r="23" spans="2:42" x14ac:dyDescent="0.2">
      <c r="B23" t="str">
        <f>VLOOKUP(C23,AirportTH!B:C,2,0)</f>
        <v>DOA</v>
      </c>
      <c r="C23" s="34" t="s">
        <v>26</v>
      </c>
      <c r="D23" s="35">
        <v>66</v>
      </c>
      <c r="E23" s="35">
        <v>0</v>
      </c>
      <c r="F23" s="35">
        <v>66</v>
      </c>
      <c r="G23" s="35">
        <v>114</v>
      </c>
      <c r="H23" s="35">
        <v>0</v>
      </c>
      <c r="I23" s="35">
        <v>114</v>
      </c>
      <c r="J23" s="35">
        <v>98</v>
      </c>
      <c r="K23" s="35">
        <v>0</v>
      </c>
      <c r="L23" s="35">
        <v>98</v>
      </c>
      <c r="M23" s="35">
        <v>72</v>
      </c>
      <c r="N23" s="35">
        <v>0</v>
      </c>
      <c r="O23" s="35">
        <v>72</v>
      </c>
      <c r="P23" s="35">
        <v>88</v>
      </c>
      <c r="Q23" s="35">
        <v>0</v>
      </c>
      <c r="R23" s="35">
        <v>88</v>
      </c>
      <c r="S23" s="35">
        <v>114</v>
      </c>
      <c r="T23" s="35">
        <v>0</v>
      </c>
      <c r="U23" s="35">
        <v>114</v>
      </c>
      <c r="V23" s="35">
        <v>96</v>
      </c>
      <c r="W23" s="35">
        <v>0</v>
      </c>
      <c r="X23" s="35">
        <v>96</v>
      </c>
      <c r="Y23" s="35">
        <v>88</v>
      </c>
      <c r="Z23" s="35">
        <v>0</v>
      </c>
      <c r="AA23" s="35">
        <v>88</v>
      </c>
      <c r="AB23" s="35">
        <v>88</v>
      </c>
      <c r="AC23" s="35">
        <v>0</v>
      </c>
      <c r="AD23" s="35">
        <v>88</v>
      </c>
      <c r="AE23" s="36">
        <v>86</v>
      </c>
      <c r="AF23" s="36">
        <v>0</v>
      </c>
      <c r="AG23" s="36">
        <v>86</v>
      </c>
      <c r="AH23" s="36">
        <v>88</v>
      </c>
      <c r="AI23" s="36">
        <v>0</v>
      </c>
      <c r="AJ23" s="36">
        <v>88</v>
      </c>
      <c r="AK23" s="36">
        <v>100</v>
      </c>
      <c r="AL23" s="36">
        <v>0</v>
      </c>
      <c r="AM23" s="36">
        <v>100</v>
      </c>
      <c r="AN23" s="35">
        <f t="shared" si="0"/>
        <v>1098</v>
      </c>
      <c r="AO23" s="35">
        <f t="shared" si="0"/>
        <v>0</v>
      </c>
      <c r="AP23" s="35">
        <f t="shared" si="1"/>
        <v>1098</v>
      </c>
    </row>
    <row r="24" spans="2:42" x14ac:dyDescent="0.2">
      <c r="B24" t="str">
        <f>VLOOKUP(C24,AirportTH!B:C,2,0)</f>
        <v>DOA</v>
      </c>
      <c r="C24" s="34" t="s">
        <v>27</v>
      </c>
      <c r="D24" s="35">
        <v>244</v>
      </c>
      <c r="E24" s="35">
        <v>0</v>
      </c>
      <c r="F24" s="35">
        <v>244</v>
      </c>
      <c r="G24" s="35">
        <v>226</v>
      </c>
      <c r="H24" s="35">
        <v>0</v>
      </c>
      <c r="I24" s="35">
        <v>226</v>
      </c>
      <c r="J24" s="35">
        <v>210</v>
      </c>
      <c r="K24" s="35">
        <v>0</v>
      </c>
      <c r="L24" s="35">
        <v>210</v>
      </c>
      <c r="M24" s="35">
        <v>158</v>
      </c>
      <c r="N24" s="35">
        <v>0</v>
      </c>
      <c r="O24" s="35">
        <v>158</v>
      </c>
      <c r="P24" s="35">
        <v>186</v>
      </c>
      <c r="Q24" s="35">
        <v>0</v>
      </c>
      <c r="R24" s="35">
        <v>186</v>
      </c>
      <c r="S24" s="35">
        <v>180</v>
      </c>
      <c r="T24" s="35">
        <v>0</v>
      </c>
      <c r="U24" s="35">
        <v>180</v>
      </c>
      <c r="V24" s="35">
        <v>186</v>
      </c>
      <c r="W24" s="35">
        <v>0</v>
      </c>
      <c r="X24" s="35">
        <v>186</v>
      </c>
      <c r="Y24" s="35">
        <v>186</v>
      </c>
      <c r="Z24" s="35">
        <v>0</v>
      </c>
      <c r="AA24" s="35">
        <v>186</v>
      </c>
      <c r="AB24" s="35">
        <v>174</v>
      </c>
      <c r="AC24" s="35">
        <v>0</v>
      </c>
      <c r="AD24" s="35">
        <v>174</v>
      </c>
      <c r="AE24" s="36">
        <v>186</v>
      </c>
      <c r="AF24" s="36">
        <v>0</v>
      </c>
      <c r="AG24" s="36">
        <v>186</v>
      </c>
      <c r="AH24" s="36">
        <v>120</v>
      </c>
      <c r="AI24" s="36">
        <v>0</v>
      </c>
      <c r="AJ24" s="36">
        <v>120</v>
      </c>
      <c r="AK24" s="36">
        <v>186</v>
      </c>
      <c r="AL24" s="36">
        <v>0</v>
      </c>
      <c r="AM24" s="36">
        <v>186</v>
      </c>
      <c r="AN24" s="35">
        <f t="shared" si="0"/>
        <v>2242</v>
      </c>
      <c r="AO24" s="35">
        <f t="shared" si="0"/>
        <v>0</v>
      </c>
      <c r="AP24" s="35">
        <f t="shared" si="1"/>
        <v>2242</v>
      </c>
    </row>
    <row r="25" spans="2:42" x14ac:dyDescent="0.2">
      <c r="B25" t="str">
        <f>VLOOKUP(C25,AirportTH!B:C,2,0)</f>
        <v>DOA</v>
      </c>
      <c r="C25" s="34" t="s">
        <v>29</v>
      </c>
      <c r="D25" s="35">
        <v>862</v>
      </c>
      <c r="E25" s="35">
        <v>0</v>
      </c>
      <c r="F25" s="35">
        <v>862</v>
      </c>
      <c r="G25" s="35">
        <v>746</v>
      </c>
      <c r="H25" s="35">
        <v>0</v>
      </c>
      <c r="I25" s="35">
        <v>746</v>
      </c>
      <c r="J25" s="35">
        <v>870</v>
      </c>
      <c r="K25" s="35">
        <v>0</v>
      </c>
      <c r="L25" s="35">
        <v>870</v>
      </c>
      <c r="M25" s="35">
        <v>820</v>
      </c>
      <c r="N25" s="35">
        <v>0</v>
      </c>
      <c r="O25" s="35">
        <v>820</v>
      </c>
      <c r="P25" s="35">
        <v>800</v>
      </c>
      <c r="Q25" s="35">
        <v>0</v>
      </c>
      <c r="R25" s="35">
        <v>800</v>
      </c>
      <c r="S25" s="35">
        <v>740</v>
      </c>
      <c r="T25" s="35">
        <v>0</v>
      </c>
      <c r="U25" s="35">
        <v>740</v>
      </c>
      <c r="V25" s="35">
        <v>711</v>
      </c>
      <c r="W25" s="35">
        <v>0</v>
      </c>
      <c r="X25" s="35">
        <v>711</v>
      </c>
      <c r="Y25" s="35">
        <v>730</v>
      </c>
      <c r="Z25" s="35">
        <v>0</v>
      </c>
      <c r="AA25" s="35">
        <v>730</v>
      </c>
      <c r="AB25" s="35">
        <v>646</v>
      </c>
      <c r="AC25" s="35">
        <v>0</v>
      </c>
      <c r="AD25" s="35">
        <v>646</v>
      </c>
      <c r="AE25" s="36">
        <v>790</v>
      </c>
      <c r="AF25" s="36">
        <v>0</v>
      </c>
      <c r="AG25" s="36">
        <v>790</v>
      </c>
      <c r="AH25" s="36">
        <v>676</v>
      </c>
      <c r="AI25" s="36">
        <v>0</v>
      </c>
      <c r="AJ25" s="36">
        <v>676</v>
      </c>
      <c r="AK25" s="36">
        <v>762</v>
      </c>
      <c r="AL25" s="36">
        <v>0</v>
      </c>
      <c r="AM25" s="36">
        <v>762</v>
      </c>
      <c r="AN25" s="35">
        <f t="shared" si="0"/>
        <v>9153</v>
      </c>
      <c r="AO25" s="35">
        <f t="shared" si="0"/>
        <v>0</v>
      </c>
      <c r="AP25" s="35">
        <f t="shared" si="1"/>
        <v>9153</v>
      </c>
    </row>
    <row r="26" spans="2:42" x14ac:dyDescent="0.2">
      <c r="B26" t="str">
        <f>VLOOKUP(C26,AirportTH!B:C,2,0)</f>
        <v>DOA</v>
      </c>
      <c r="C26" s="34" t="s">
        <v>28</v>
      </c>
      <c r="D26" s="35">
        <v>19</v>
      </c>
      <c r="E26" s="35">
        <v>0</v>
      </c>
      <c r="F26" s="35">
        <v>19</v>
      </c>
      <c r="G26" s="35">
        <v>42</v>
      </c>
      <c r="H26" s="35">
        <v>0</v>
      </c>
      <c r="I26" s="35">
        <v>42</v>
      </c>
      <c r="J26" s="35">
        <v>11</v>
      </c>
      <c r="K26" s="35">
        <v>0</v>
      </c>
      <c r="L26" s="35">
        <v>11</v>
      </c>
      <c r="M26" s="35">
        <v>14</v>
      </c>
      <c r="N26" s="35">
        <v>0</v>
      </c>
      <c r="O26" s="35">
        <v>14</v>
      </c>
      <c r="P26" s="35">
        <v>18</v>
      </c>
      <c r="Q26" s="35">
        <v>0</v>
      </c>
      <c r="R26" s="35">
        <v>18</v>
      </c>
      <c r="S26" s="35">
        <v>10</v>
      </c>
      <c r="T26" s="35">
        <v>0</v>
      </c>
      <c r="U26" s="35">
        <v>10</v>
      </c>
      <c r="V26" s="35">
        <v>29</v>
      </c>
      <c r="W26" s="35">
        <v>0</v>
      </c>
      <c r="X26" s="35">
        <v>29</v>
      </c>
      <c r="Y26" s="35">
        <v>18</v>
      </c>
      <c r="Z26" s="35">
        <v>0</v>
      </c>
      <c r="AA26" s="35">
        <v>18</v>
      </c>
      <c r="AB26" s="35">
        <v>4</v>
      </c>
      <c r="AC26" s="35">
        <v>0</v>
      </c>
      <c r="AD26" s="35">
        <v>4</v>
      </c>
      <c r="AE26" s="36">
        <v>8</v>
      </c>
      <c r="AF26" s="36">
        <v>0</v>
      </c>
      <c r="AG26" s="36">
        <v>8</v>
      </c>
      <c r="AH26" s="36">
        <v>14</v>
      </c>
      <c r="AI26" s="36">
        <v>0</v>
      </c>
      <c r="AJ26" s="36">
        <v>14</v>
      </c>
      <c r="AK26" s="36">
        <v>18</v>
      </c>
      <c r="AL26" s="36">
        <v>0</v>
      </c>
      <c r="AM26" s="36">
        <v>18</v>
      </c>
      <c r="AN26" s="35">
        <f t="shared" si="0"/>
        <v>205</v>
      </c>
      <c r="AO26" s="35">
        <f t="shared" si="0"/>
        <v>0</v>
      </c>
      <c r="AP26" s="35">
        <f t="shared" si="1"/>
        <v>205</v>
      </c>
    </row>
    <row r="27" spans="2:42" x14ac:dyDescent="0.2">
      <c r="B27" t="str">
        <f>VLOOKUP(C27,AirportTH!B:C,2,0)</f>
        <v>DOA</v>
      </c>
      <c r="C27" s="34" t="s">
        <v>30</v>
      </c>
      <c r="D27" s="35">
        <v>346</v>
      </c>
      <c r="E27" s="35">
        <v>0</v>
      </c>
      <c r="F27" s="35">
        <v>346</v>
      </c>
      <c r="G27" s="35">
        <v>304</v>
      </c>
      <c r="H27" s="35">
        <v>0</v>
      </c>
      <c r="I27" s="35">
        <v>304</v>
      </c>
      <c r="J27" s="35">
        <v>250</v>
      </c>
      <c r="K27" s="35">
        <v>0</v>
      </c>
      <c r="L27" s="35">
        <v>250</v>
      </c>
      <c r="M27" s="35">
        <v>216</v>
      </c>
      <c r="N27" s="35">
        <v>0</v>
      </c>
      <c r="O27" s="35">
        <v>216</v>
      </c>
      <c r="P27" s="35">
        <v>124</v>
      </c>
      <c r="Q27" s="35">
        <v>0</v>
      </c>
      <c r="R27" s="35">
        <v>124</v>
      </c>
      <c r="S27" s="35">
        <v>120</v>
      </c>
      <c r="T27" s="35">
        <v>0</v>
      </c>
      <c r="U27" s="35">
        <v>120</v>
      </c>
      <c r="V27" s="35">
        <v>114</v>
      </c>
      <c r="W27" s="35">
        <v>0</v>
      </c>
      <c r="X27" s="35">
        <v>114</v>
      </c>
      <c r="Y27" s="35">
        <v>116</v>
      </c>
      <c r="Z27" s="35">
        <v>0</v>
      </c>
      <c r="AA27" s="35">
        <v>116</v>
      </c>
      <c r="AB27" s="35">
        <v>120</v>
      </c>
      <c r="AC27" s="35">
        <v>0</v>
      </c>
      <c r="AD27" s="35">
        <v>120</v>
      </c>
      <c r="AE27" s="36">
        <v>198</v>
      </c>
      <c r="AF27" s="36">
        <v>0</v>
      </c>
      <c r="AG27" s="36">
        <v>198</v>
      </c>
      <c r="AH27" s="36">
        <v>298</v>
      </c>
      <c r="AI27" s="36">
        <v>0</v>
      </c>
      <c r="AJ27" s="36">
        <v>298</v>
      </c>
      <c r="AK27" s="36">
        <v>306</v>
      </c>
      <c r="AL27" s="36">
        <v>0</v>
      </c>
      <c r="AM27" s="36">
        <v>306</v>
      </c>
      <c r="AN27" s="35">
        <f t="shared" si="0"/>
        <v>2512</v>
      </c>
      <c r="AO27" s="35">
        <f t="shared" si="0"/>
        <v>0</v>
      </c>
      <c r="AP27" s="35">
        <f t="shared" si="1"/>
        <v>2512</v>
      </c>
    </row>
    <row r="28" spans="2:42" x14ac:dyDescent="0.2">
      <c r="B28" t="str">
        <f>VLOOKUP(C28,AirportTH!B:C,2,0)</f>
        <v>DOA</v>
      </c>
      <c r="C28" s="34" t="s">
        <v>31</v>
      </c>
      <c r="D28" s="35">
        <v>124</v>
      </c>
      <c r="E28" s="35">
        <v>0</v>
      </c>
      <c r="F28" s="35">
        <v>124</v>
      </c>
      <c r="G28" s="35">
        <v>112</v>
      </c>
      <c r="H28" s="35">
        <v>0</v>
      </c>
      <c r="I28" s="35">
        <v>112</v>
      </c>
      <c r="J28" s="35">
        <v>124</v>
      </c>
      <c r="K28" s="35">
        <v>0</v>
      </c>
      <c r="L28" s="35">
        <v>124</v>
      </c>
      <c r="M28" s="35">
        <v>122</v>
      </c>
      <c r="N28" s="35">
        <v>0</v>
      </c>
      <c r="O28" s="35">
        <v>122</v>
      </c>
      <c r="P28" s="35">
        <v>126</v>
      </c>
      <c r="Q28" s="35">
        <v>2</v>
      </c>
      <c r="R28" s="35">
        <v>128</v>
      </c>
      <c r="S28" s="35">
        <v>122</v>
      </c>
      <c r="T28" s="35">
        <v>2</v>
      </c>
      <c r="U28" s="35">
        <v>124</v>
      </c>
      <c r="V28" s="35">
        <v>128</v>
      </c>
      <c r="W28" s="35">
        <v>4</v>
      </c>
      <c r="X28" s="35">
        <v>132</v>
      </c>
      <c r="Y28" s="35">
        <v>124</v>
      </c>
      <c r="Z28" s="35">
        <v>0</v>
      </c>
      <c r="AA28" s="35">
        <v>124</v>
      </c>
      <c r="AB28" s="35">
        <v>120</v>
      </c>
      <c r="AC28" s="35">
        <v>0</v>
      </c>
      <c r="AD28" s="35">
        <v>120</v>
      </c>
      <c r="AE28" s="36">
        <v>124</v>
      </c>
      <c r="AF28" s="36">
        <v>0</v>
      </c>
      <c r="AG28" s="36">
        <v>124</v>
      </c>
      <c r="AH28" s="36">
        <v>116</v>
      </c>
      <c r="AI28" s="36">
        <v>0</v>
      </c>
      <c r="AJ28" s="36">
        <v>116</v>
      </c>
      <c r="AK28" s="36">
        <v>130</v>
      </c>
      <c r="AL28" s="36">
        <v>0</v>
      </c>
      <c r="AM28" s="36">
        <v>130</v>
      </c>
      <c r="AN28" s="35">
        <f t="shared" si="0"/>
        <v>1472</v>
      </c>
      <c r="AO28" s="35">
        <f t="shared" si="0"/>
        <v>8</v>
      </c>
      <c r="AP28" s="35">
        <f t="shared" si="1"/>
        <v>1480</v>
      </c>
    </row>
    <row r="29" spans="2:42" x14ac:dyDescent="0.2">
      <c r="B29" t="str">
        <f>VLOOKUP(C29,AirportTH!B:C,2,0)</f>
        <v>DOA</v>
      </c>
      <c r="C29" s="34" t="s">
        <v>46</v>
      </c>
      <c r="D29" s="35">
        <v>4</v>
      </c>
      <c r="E29" s="35">
        <v>0</v>
      </c>
      <c r="F29" s="35">
        <v>4</v>
      </c>
      <c r="G29" s="35">
        <v>2</v>
      </c>
      <c r="H29" s="35">
        <v>0</v>
      </c>
      <c r="I29" s="35">
        <v>2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5">
        <f t="shared" si="0"/>
        <v>6</v>
      </c>
      <c r="AO29" s="35">
        <f t="shared" si="0"/>
        <v>0</v>
      </c>
      <c r="AP29" s="35">
        <f t="shared" si="1"/>
        <v>6</v>
      </c>
    </row>
    <row r="30" spans="2:42" x14ac:dyDescent="0.2">
      <c r="B30" t="str">
        <f>VLOOKUP(C30,AirportTH!B:C,2,0)</f>
        <v>DOA</v>
      </c>
      <c r="C30" s="34" t="s">
        <v>34</v>
      </c>
      <c r="D30" s="35">
        <v>2</v>
      </c>
      <c r="E30" s="35">
        <v>0</v>
      </c>
      <c r="F30" s="35">
        <v>2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20</v>
      </c>
      <c r="N30" s="35">
        <v>0</v>
      </c>
      <c r="O30" s="35">
        <v>20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2</v>
      </c>
      <c r="Z30" s="35">
        <v>0</v>
      </c>
      <c r="AA30" s="35">
        <v>2</v>
      </c>
      <c r="AB30" s="35">
        <v>0</v>
      </c>
      <c r="AC30" s="35">
        <v>0</v>
      </c>
      <c r="AD30" s="35">
        <v>0</v>
      </c>
      <c r="AE30" s="36">
        <v>3</v>
      </c>
      <c r="AF30" s="36">
        <v>0</v>
      </c>
      <c r="AG30" s="36">
        <v>3</v>
      </c>
      <c r="AH30" s="36">
        <v>0</v>
      </c>
      <c r="AI30" s="36">
        <v>0</v>
      </c>
      <c r="AJ30" s="36">
        <v>0</v>
      </c>
      <c r="AK30" s="36">
        <v>2</v>
      </c>
      <c r="AL30" s="36">
        <v>0</v>
      </c>
      <c r="AM30" s="36">
        <v>2</v>
      </c>
      <c r="AN30" s="35">
        <f t="shared" si="0"/>
        <v>29</v>
      </c>
      <c r="AO30" s="35">
        <f t="shared" si="0"/>
        <v>0</v>
      </c>
      <c r="AP30" s="35">
        <f t="shared" si="1"/>
        <v>29</v>
      </c>
    </row>
    <row r="31" spans="2:42" x14ac:dyDescent="0.2">
      <c r="B31" t="str">
        <f>VLOOKUP(C31,AirportTH!B:C,2,0)</f>
        <v>DOA</v>
      </c>
      <c r="C31" s="34" t="s">
        <v>32</v>
      </c>
      <c r="D31" s="35">
        <v>295</v>
      </c>
      <c r="E31" s="35">
        <v>0</v>
      </c>
      <c r="F31" s="35">
        <v>295</v>
      </c>
      <c r="G31" s="35">
        <v>286</v>
      </c>
      <c r="H31" s="35">
        <v>2</v>
      </c>
      <c r="I31" s="35">
        <v>288</v>
      </c>
      <c r="J31" s="35">
        <v>297</v>
      </c>
      <c r="K31" s="35">
        <v>0</v>
      </c>
      <c r="L31" s="35">
        <v>297</v>
      </c>
      <c r="M31" s="35">
        <v>262</v>
      </c>
      <c r="N31" s="35">
        <v>0</v>
      </c>
      <c r="O31" s="35">
        <v>262</v>
      </c>
      <c r="P31" s="35">
        <v>268</v>
      </c>
      <c r="Q31" s="35">
        <v>0</v>
      </c>
      <c r="R31" s="35">
        <v>268</v>
      </c>
      <c r="S31" s="35">
        <v>235</v>
      </c>
      <c r="T31" s="35">
        <v>0</v>
      </c>
      <c r="U31" s="35">
        <v>235</v>
      </c>
      <c r="V31" s="35">
        <v>246</v>
      </c>
      <c r="W31" s="35">
        <v>0</v>
      </c>
      <c r="X31" s="35">
        <v>246</v>
      </c>
      <c r="Y31" s="35">
        <v>275</v>
      </c>
      <c r="Z31" s="35">
        <v>0</v>
      </c>
      <c r="AA31" s="35">
        <v>275</v>
      </c>
      <c r="AB31" s="35">
        <v>243</v>
      </c>
      <c r="AC31" s="35">
        <v>2</v>
      </c>
      <c r="AD31" s="35">
        <v>245</v>
      </c>
      <c r="AE31" s="36">
        <v>275</v>
      </c>
      <c r="AF31" s="36">
        <v>0</v>
      </c>
      <c r="AG31" s="36">
        <v>275</v>
      </c>
      <c r="AH31" s="36">
        <v>295</v>
      </c>
      <c r="AI31" s="36">
        <v>0</v>
      </c>
      <c r="AJ31" s="36">
        <v>295</v>
      </c>
      <c r="AK31" s="36">
        <v>347</v>
      </c>
      <c r="AL31" s="36">
        <v>0</v>
      </c>
      <c r="AM31" s="36">
        <v>347</v>
      </c>
      <c r="AN31" s="35">
        <f t="shared" si="0"/>
        <v>3324</v>
      </c>
      <c r="AO31" s="35">
        <f t="shared" si="0"/>
        <v>4</v>
      </c>
      <c r="AP31" s="35">
        <f t="shared" si="1"/>
        <v>3328</v>
      </c>
    </row>
    <row r="32" spans="2:42" x14ac:dyDescent="0.2">
      <c r="B32" t="str">
        <f>VLOOKUP(C32,AirportTH!B:C,2,0)</f>
        <v>DOA</v>
      </c>
      <c r="C32" s="34" t="s">
        <v>33</v>
      </c>
      <c r="D32" s="35">
        <v>30</v>
      </c>
      <c r="E32" s="35">
        <v>0</v>
      </c>
      <c r="F32" s="35">
        <v>30</v>
      </c>
      <c r="G32" s="35">
        <v>32</v>
      </c>
      <c r="H32" s="35">
        <v>0</v>
      </c>
      <c r="I32" s="35">
        <v>32</v>
      </c>
      <c r="J32" s="35">
        <v>26</v>
      </c>
      <c r="K32" s="35">
        <v>0</v>
      </c>
      <c r="L32" s="35">
        <v>26</v>
      </c>
      <c r="M32" s="35">
        <v>16</v>
      </c>
      <c r="N32" s="35">
        <v>0</v>
      </c>
      <c r="O32" s="35">
        <v>16</v>
      </c>
      <c r="P32" s="35">
        <v>5</v>
      </c>
      <c r="Q32" s="35">
        <v>0</v>
      </c>
      <c r="R32" s="35">
        <v>5</v>
      </c>
      <c r="S32" s="35">
        <v>6</v>
      </c>
      <c r="T32" s="35">
        <v>0</v>
      </c>
      <c r="U32" s="35">
        <v>6</v>
      </c>
      <c r="V32" s="35">
        <v>0</v>
      </c>
      <c r="W32" s="35">
        <v>0</v>
      </c>
      <c r="X32" s="35">
        <v>0</v>
      </c>
      <c r="Y32" s="35">
        <v>2</v>
      </c>
      <c r="Z32" s="35">
        <v>0</v>
      </c>
      <c r="AA32" s="35">
        <v>2</v>
      </c>
      <c r="AB32" s="35">
        <v>0</v>
      </c>
      <c r="AC32" s="35">
        <v>0</v>
      </c>
      <c r="AD32" s="35">
        <v>0</v>
      </c>
      <c r="AE32" s="36">
        <v>2</v>
      </c>
      <c r="AF32" s="36">
        <v>0</v>
      </c>
      <c r="AG32" s="36">
        <v>2</v>
      </c>
      <c r="AH32" s="36">
        <v>0</v>
      </c>
      <c r="AI32" s="36">
        <v>0</v>
      </c>
      <c r="AJ32" s="36">
        <v>0</v>
      </c>
      <c r="AK32" s="36">
        <v>0</v>
      </c>
      <c r="AL32" s="36">
        <v>0</v>
      </c>
      <c r="AM32" s="36">
        <v>0</v>
      </c>
      <c r="AN32" s="35">
        <f t="shared" si="0"/>
        <v>119</v>
      </c>
      <c r="AO32" s="35">
        <f t="shared" si="0"/>
        <v>0</v>
      </c>
      <c r="AP32" s="35">
        <f t="shared" si="1"/>
        <v>119</v>
      </c>
    </row>
    <row r="33" spans="2:45" x14ac:dyDescent="0.2">
      <c r="B33" t="str">
        <f>VLOOKUP(C33,AirportTH!B:C,2,0)</f>
        <v>DOA</v>
      </c>
      <c r="C33" s="34" t="s">
        <v>36</v>
      </c>
      <c r="D33" s="35">
        <v>80</v>
      </c>
      <c r="E33" s="35">
        <v>0</v>
      </c>
      <c r="F33" s="35">
        <v>80</v>
      </c>
      <c r="G33" s="35">
        <v>79</v>
      </c>
      <c r="H33" s="35">
        <v>0</v>
      </c>
      <c r="I33" s="35">
        <v>79</v>
      </c>
      <c r="J33" s="35">
        <v>84</v>
      </c>
      <c r="K33" s="35">
        <v>0</v>
      </c>
      <c r="L33" s="35">
        <v>84</v>
      </c>
      <c r="M33" s="35">
        <v>100</v>
      </c>
      <c r="N33" s="35">
        <v>0</v>
      </c>
      <c r="O33" s="35">
        <v>100</v>
      </c>
      <c r="P33" s="35">
        <v>66</v>
      </c>
      <c r="Q33" s="35">
        <v>0</v>
      </c>
      <c r="R33" s="35">
        <v>66</v>
      </c>
      <c r="S33" s="35">
        <v>64</v>
      </c>
      <c r="T33" s="35">
        <v>0</v>
      </c>
      <c r="U33" s="35">
        <v>64</v>
      </c>
      <c r="V33" s="35">
        <v>64</v>
      </c>
      <c r="W33" s="35">
        <v>0</v>
      </c>
      <c r="X33" s="35">
        <v>64</v>
      </c>
      <c r="Y33" s="35">
        <v>62</v>
      </c>
      <c r="Z33" s="35">
        <v>0</v>
      </c>
      <c r="AA33" s="35">
        <v>62</v>
      </c>
      <c r="AB33" s="35">
        <v>86</v>
      </c>
      <c r="AC33" s="35">
        <v>0</v>
      </c>
      <c r="AD33" s="35">
        <v>86</v>
      </c>
      <c r="AE33" s="36">
        <v>68</v>
      </c>
      <c r="AF33" s="36">
        <v>0</v>
      </c>
      <c r="AG33" s="36">
        <v>68</v>
      </c>
      <c r="AH33" s="36">
        <v>108</v>
      </c>
      <c r="AI33" s="36">
        <v>0</v>
      </c>
      <c r="AJ33" s="36">
        <v>108</v>
      </c>
      <c r="AK33" s="36">
        <v>134</v>
      </c>
      <c r="AL33" s="36">
        <v>0</v>
      </c>
      <c r="AM33" s="36">
        <v>134</v>
      </c>
      <c r="AN33" s="35">
        <f t="shared" si="0"/>
        <v>995</v>
      </c>
      <c r="AO33" s="35">
        <f t="shared" si="0"/>
        <v>0</v>
      </c>
      <c r="AP33" s="35">
        <f t="shared" si="1"/>
        <v>995</v>
      </c>
    </row>
    <row r="34" spans="2:45" x14ac:dyDescent="0.2">
      <c r="B34" t="str">
        <f>VLOOKUP(C34,AirportTH!B:C,2,0)</f>
        <v>DOA</v>
      </c>
      <c r="C34" s="34" t="s">
        <v>37</v>
      </c>
      <c r="D34" s="35">
        <v>186</v>
      </c>
      <c r="E34" s="35">
        <v>0</v>
      </c>
      <c r="F34" s="35">
        <v>186</v>
      </c>
      <c r="G34" s="35">
        <v>190</v>
      </c>
      <c r="H34" s="35">
        <v>0</v>
      </c>
      <c r="I34" s="35">
        <v>190</v>
      </c>
      <c r="J34" s="35">
        <v>200</v>
      </c>
      <c r="K34" s="35">
        <v>0</v>
      </c>
      <c r="L34" s="35">
        <v>200</v>
      </c>
      <c r="M34" s="35">
        <v>168</v>
      </c>
      <c r="N34" s="35">
        <v>0</v>
      </c>
      <c r="O34" s="35">
        <v>168</v>
      </c>
      <c r="P34" s="35">
        <v>186</v>
      </c>
      <c r="Q34" s="35">
        <v>0</v>
      </c>
      <c r="R34" s="35">
        <v>186</v>
      </c>
      <c r="S34" s="35">
        <v>164</v>
      </c>
      <c r="T34" s="35">
        <v>0</v>
      </c>
      <c r="U34" s="35">
        <v>164</v>
      </c>
      <c r="V34" s="35">
        <v>176</v>
      </c>
      <c r="W34" s="35">
        <v>0</v>
      </c>
      <c r="X34" s="35">
        <v>176</v>
      </c>
      <c r="Y34" s="35">
        <v>178</v>
      </c>
      <c r="Z34" s="35">
        <v>0</v>
      </c>
      <c r="AA34" s="35">
        <v>178</v>
      </c>
      <c r="AB34" s="35">
        <v>168</v>
      </c>
      <c r="AC34" s="35">
        <v>0</v>
      </c>
      <c r="AD34" s="35">
        <v>168</v>
      </c>
      <c r="AE34" s="36">
        <v>186</v>
      </c>
      <c r="AF34" s="36">
        <v>0</v>
      </c>
      <c r="AG34" s="36">
        <v>186</v>
      </c>
      <c r="AH34" s="36">
        <v>180</v>
      </c>
      <c r="AI34" s="36">
        <v>0</v>
      </c>
      <c r="AJ34" s="36">
        <v>180</v>
      </c>
      <c r="AK34" s="36">
        <v>186</v>
      </c>
      <c r="AL34" s="36">
        <v>0</v>
      </c>
      <c r="AM34" s="36">
        <v>186</v>
      </c>
      <c r="AN34" s="35">
        <f t="shared" si="0"/>
        <v>2168</v>
      </c>
      <c r="AO34" s="35">
        <f t="shared" si="0"/>
        <v>0</v>
      </c>
      <c r="AP34" s="35">
        <f t="shared" si="1"/>
        <v>2168</v>
      </c>
    </row>
    <row r="35" spans="2:45" x14ac:dyDescent="0.2">
      <c r="B35" t="str">
        <f>VLOOKUP(C35,AirportTH!B:C,2,0)</f>
        <v>DOA</v>
      </c>
      <c r="C35" s="34" t="s">
        <v>38</v>
      </c>
      <c r="D35" s="35">
        <v>230</v>
      </c>
      <c r="E35" s="35">
        <v>0</v>
      </c>
      <c r="F35" s="35">
        <v>230</v>
      </c>
      <c r="G35" s="35">
        <v>186</v>
      </c>
      <c r="H35" s="35">
        <v>0</v>
      </c>
      <c r="I35" s="35">
        <v>186</v>
      </c>
      <c r="J35" s="35">
        <v>230</v>
      </c>
      <c r="K35" s="35">
        <v>0</v>
      </c>
      <c r="L35" s="35">
        <v>230</v>
      </c>
      <c r="M35" s="35">
        <v>216</v>
      </c>
      <c r="N35" s="35">
        <v>0</v>
      </c>
      <c r="O35" s="35">
        <v>216</v>
      </c>
      <c r="P35" s="35">
        <v>226</v>
      </c>
      <c r="Q35" s="35">
        <v>0</v>
      </c>
      <c r="R35" s="35">
        <v>226</v>
      </c>
      <c r="S35" s="35">
        <v>216</v>
      </c>
      <c r="T35" s="35">
        <v>0</v>
      </c>
      <c r="U35" s="35">
        <v>216</v>
      </c>
      <c r="V35" s="35">
        <v>202</v>
      </c>
      <c r="W35" s="35">
        <v>0</v>
      </c>
      <c r="X35" s="35">
        <v>202</v>
      </c>
      <c r="Y35" s="35">
        <v>170</v>
      </c>
      <c r="Z35" s="35">
        <v>0</v>
      </c>
      <c r="AA35" s="35">
        <v>170</v>
      </c>
      <c r="AB35" s="35">
        <v>142</v>
      </c>
      <c r="AC35" s="35">
        <v>0</v>
      </c>
      <c r="AD35" s="35">
        <v>142</v>
      </c>
      <c r="AE35" s="36">
        <v>188</v>
      </c>
      <c r="AF35" s="36">
        <v>0</v>
      </c>
      <c r="AG35" s="36">
        <v>188</v>
      </c>
      <c r="AH35" s="36">
        <v>182</v>
      </c>
      <c r="AI35" s="36">
        <v>0</v>
      </c>
      <c r="AJ35" s="36">
        <v>182</v>
      </c>
      <c r="AK35" s="36">
        <v>208</v>
      </c>
      <c r="AL35" s="36">
        <v>0</v>
      </c>
      <c r="AM35" s="36">
        <v>208</v>
      </c>
      <c r="AN35" s="35">
        <f t="shared" si="0"/>
        <v>2396</v>
      </c>
      <c r="AO35" s="35">
        <f t="shared" si="0"/>
        <v>0</v>
      </c>
      <c r="AP35" s="35">
        <f t="shared" si="1"/>
        <v>2396</v>
      </c>
    </row>
    <row r="36" spans="2:45" x14ac:dyDescent="0.2">
      <c r="B36" t="str">
        <f>VLOOKUP(C36,AirportTH!B:C,2,0)</f>
        <v>DOA</v>
      </c>
      <c r="C36" s="34" t="s">
        <v>40</v>
      </c>
      <c r="D36" s="35">
        <v>804</v>
      </c>
      <c r="E36" s="35">
        <v>2</v>
      </c>
      <c r="F36" s="35">
        <v>806</v>
      </c>
      <c r="G36" s="35">
        <v>742</v>
      </c>
      <c r="H36" s="35">
        <v>0</v>
      </c>
      <c r="I36" s="35">
        <v>742</v>
      </c>
      <c r="J36" s="35">
        <v>804</v>
      </c>
      <c r="K36" s="35">
        <v>0</v>
      </c>
      <c r="L36" s="35">
        <v>804</v>
      </c>
      <c r="M36" s="35">
        <v>761</v>
      </c>
      <c r="N36" s="35">
        <v>4</v>
      </c>
      <c r="O36" s="35">
        <v>765</v>
      </c>
      <c r="P36" s="35">
        <v>730</v>
      </c>
      <c r="Q36" s="35">
        <v>0</v>
      </c>
      <c r="R36" s="35">
        <v>730</v>
      </c>
      <c r="S36" s="35">
        <v>680</v>
      </c>
      <c r="T36" s="35">
        <v>0</v>
      </c>
      <c r="U36" s="35">
        <v>680</v>
      </c>
      <c r="V36" s="35">
        <v>776</v>
      </c>
      <c r="W36" s="35">
        <v>0</v>
      </c>
      <c r="X36" s="35">
        <v>776</v>
      </c>
      <c r="Y36" s="35">
        <v>797</v>
      </c>
      <c r="Z36" s="35">
        <v>1</v>
      </c>
      <c r="AA36" s="35">
        <v>798</v>
      </c>
      <c r="AB36" s="35">
        <v>724</v>
      </c>
      <c r="AC36" s="35">
        <v>0</v>
      </c>
      <c r="AD36" s="35">
        <v>724</v>
      </c>
      <c r="AE36" s="36">
        <v>754</v>
      </c>
      <c r="AF36" s="36">
        <v>2</v>
      </c>
      <c r="AG36" s="36">
        <v>756</v>
      </c>
      <c r="AH36" s="36">
        <v>668</v>
      </c>
      <c r="AI36" s="36">
        <v>0</v>
      </c>
      <c r="AJ36" s="36">
        <v>668</v>
      </c>
      <c r="AK36" s="36">
        <v>704</v>
      </c>
      <c r="AL36" s="36">
        <v>0</v>
      </c>
      <c r="AM36" s="36">
        <v>704</v>
      </c>
      <c r="AN36" s="35">
        <f t="shared" si="0"/>
        <v>8944</v>
      </c>
      <c r="AO36" s="35">
        <f t="shared" si="0"/>
        <v>9</v>
      </c>
      <c r="AP36" s="35">
        <f t="shared" si="1"/>
        <v>8953</v>
      </c>
    </row>
    <row r="37" spans="2:45" x14ac:dyDescent="0.2">
      <c r="B37" t="str">
        <f>VLOOKUP(C37,AirportTH!B:C,2,0)</f>
        <v>DOA</v>
      </c>
      <c r="C37" s="34" t="s">
        <v>41</v>
      </c>
      <c r="D37" s="35">
        <v>325</v>
      </c>
      <c r="E37" s="35">
        <v>0</v>
      </c>
      <c r="F37" s="35">
        <v>325</v>
      </c>
      <c r="G37" s="35">
        <v>306</v>
      </c>
      <c r="H37" s="35">
        <v>0</v>
      </c>
      <c r="I37" s="35">
        <v>306</v>
      </c>
      <c r="J37" s="35">
        <v>340</v>
      </c>
      <c r="K37" s="35">
        <v>0</v>
      </c>
      <c r="L37" s="35">
        <v>340</v>
      </c>
      <c r="M37" s="35">
        <v>315</v>
      </c>
      <c r="N37" s="35">
        <v>0</v>
      </c>
      <c r="O37" s="35">
        <v>315</v>
      </c>
      <c r="P37" s="35">
        <v>325</v>
      </c>
      <c r="Q37" s="35">
        <v>0</v>
      </c>
      <c r="R37" s="35">
        <v>325</v>
      </c>
      <c r="S37" s="35">
        <v>312</v>
      </c>
      <c r="T37" s="35">
        <v>0</v>
      </c>
      <c r="U37" s="35">
        <v>312</v>
      </c>
      <c r="V37" s="35">
        <v>308</v>
      </c>
      <c r="W37" s="35">
        <v>0</v>
      </c>
      <c r="X37" s="35">
        <v>308</v>
      </c>
      <c r="Y37" s="35">
        <v>312</v>
      </c>
      <c r="Z37" s="35">
        <v>0</v>
      </c>
      <c r="AA37" s="35">
        <v>312</v>
      </c>
      <c r="AB37" s="35">
        <v>280</v>
      </c>
      <c r="AC37" s="35">
        <v>0</v>
      </c>
      <c r="AD37" s="35">
        <v>280</v>
      </c>
      <c r="AE37" s="36">
        <v>330</v>
      </c>
      <c r="AF37" s="36">
        <v>0</v>
      </c>
      <c r="AG37" s="36">
        <v>330</v>
      </c>
      <c r="AH37" s="36">
        <v>282</v>
      </c>
      <c r="AI37" s="36">
        <v>0</v>
      </c>
      <c r="AJ37" s="36">
        <v>282</v>
      </c>
      <c r="AK37" s="36">
        <v>324</v>
      </c>
      <c r="AL37" s="36">
        <v>0</v>
      </c>
      <c r="AM37" s="36">
        <v>324</v>
      </c>
      <c r="AN37" s="35">
        <f t="shared" si="0"/>
        <v>3759</v>
      </c>
      <c r="AO37" s="35">
        <f t="shared" si="0"/>
        <v>0</v>
      </c>
      <c r="AP37" s="35">
        <f t="shared" si="1"/>
        <v>3759</v>
      </c>
    </row>
    <row r="38" spans="2:45" x14ac:dyDescent="0.2">
      <c r="B38" t="str">
        <f>VLOOKUP(C38,AirportTH!B:C,2,0)</f>
        <v>DOA</v>
      </c>
      <c r="C38" s="34" t="s">
        <v>43</v>
      </c>
      <c r="D38" s="35">
        <v>832</v>
      </c>
      <c r="E38" s="35">
        <v>0</v>
      </c>
      <c r="F38" s="35">
        <v>832</v>
      </c>
      <c r="G38" s="35">
        <v>740</v>
      </c>
      <c r="H38" s="35">
        <v>0</v>
      </c>
      <c r="I38" s="35">
        <v>740</v>
      </c>
      <c r="J38" s="35">
        <v>804</v>
      </c>
      <c r="K38" s="35">
        <v>0</v>
      </c>
      <c r="L38" s="35">
        <v>804</v>
      </c>
      <c r="M38" s="35">
        <v>736</v>
      </c>
      <c r="N38" s="35">
        <v>0</v>
      </c>
      <c r="O38" s="35">
        <v>736</v>
      </c>
      <c r="P38" s="35">
        <v>712</v>
      </c>
      <c r="Q38" s="35">
        <v>0</v>
      </c>
      <c r="R38" s="35">
        <v>712</v>
      </c>
      <c r="S38" s="35">
        <v>682</v>
      </c>
      <c r="T38" s="35">
        <v>0</v>
      </c>
      <c r="U38" s="35">
        <v>682</v>
      </c>
      <c r="V38" s="35">
        <v>721</v>
      </c>
      <c r="W38" s="35">
        <v>0</v>
      </c>
      <c r="X38" s="35">
        <v>721</v>
      </c>
      <c r="Y38" s="35">
        <v>659</v>
      </c>
      <c r="Z38" s="35">
        <v>1</v>
      </c>
      <c r="AA38" s="35">
        <v>660</v>
      </c>
      <c r="AB38" s="35">
        <v>619</v>
      </c>
      <c r="AC38" s="35">
        <v>0</v>
      </c>
      <c r="AD38" s="35">
        <v>619</v>
      </c>
      <c r="AE38" s="36">
        <v>654</v>
      </c>
      <c r="AF38" s="36">
        <v>0</v>
      </c>
      <c r="AG38" s="36">
        <v>654</v>
      </c>
      <c r="AH38" s="36">
        <v>681</v>
      </c>
      <c r="AI38" s="36">
        <v>2</v>
      </c>
      <c r="AJ38" s="36">
        <v>683</v>
      </c>
      <c r="AK38" s="36">
        <v>721</v>
      </c>
      <c r="AL38" s="36">
        <v>0</v>
      </c>
      <c r="AM38" s="36">
        <v>721</v>
      </c>
      <c r="AN38" s="35">
        <f t="shared" si="0"/>
        <v>8561</v>
      </c>
      <c r="AO38" s="35">
        <f t="shared" si="0"/>
        <v>3</v>
      </c>
      <c r="AP38" s="35">
        <f t="shared" si="1"/>
        <v>8564</v>
      </c>
    </row>
    <row r="39" spans="2:45" x14ac:dyDescent="0.2">
      <c r="B39" t="str">
        <f>VLOOKUP(C39,AirportTH!B:C,2,0)</f>
        <v>DOA</v>
      </c>
      <c r="C39" s="34" t="s">
        <v>44</v>
      </c>
      <c r="D39" s="35">
        <v>1191</v>
      </c>
      <c r="E39" s="35">
        <v>10</v>
      </c>
      <c r="F39" s="35">
        <v>1201</v>
      </c>
      <c r="G39" s="35">
        <v>1088</v>
      </c>
      <c r="H39" s="35">
        <v>0</v>
      </c>
      <c r="I39" s="35">
        <v>1088</v>
      </c>
      <c r="J39" s="35">
        <v>1233</v>
      </c>
      <c r="K39" s="35">
        <v>0</v>
      </c>
      <c r="L39" s="35">
        <v>1233</v>
      </c>
      <c r="M39" s="35">
        <v>1113</v>
      </c>
      <c r="N39" s="35">
        <v>1</v>
      </c>
      <c r="O39" s="35">
        <v>1114</v>
      </c>
      <c r="P39" s="35">
        <v>1115</v>
      </c>
      <c r="Q39" s="35">
        <v>0</v>
      </c>
      <c r="R39" s="35">
        <v>1115</v>
      </c>
      <c r="S39" s="35">
        <v>1053</v>
      </c>
      <c r="T39" s="35">
        <v>0</v>
      </c>
      <c r="U39" s="35">
        <v>1053</v>
      </c>
      <c r="V39" s="35">
        <v>1014</v>
      </c>
      <c r="W39" s="35">
        <v>0</v>
      </c>
      <c r="X39" s="35">
        <v>1014</v>
      </c>
      <c r="Y39" s="35">
        <v>1028</v>
      </c>
      <c r="Z39" s="35">
        <v>0</v>
      </c>
      <c r="AA39" s="35">
        <v>1028</v>
      </c>
      <c r="AB39" s="35">
        <v>954</v>
      </c>
      <c r="AC39" s="35">
        <v>0</v>
      </c>
      <c r="AD39" s="35">
        <v>954</v>
      </c>
      <c r="AE39" s="36">
        <v>1077</v>
      </c>
      <c r="AF39" s="36">
        <v>0</v>
      </c>
      <c r="AG39" s="36">
        <v>1077</v>
      </c>
      <c r="AH39" s="36">
        <v>984</v>
      </c>
      <c r="AI39" s="36">
        <v>0</v>
      </c>
      <c r="AJ39" s="36">
        <v>984</v>
      </c>
      <c r="AK39" s="36">
        <v>1090</v>
      </c>
      <c r="AL39" s="36">
        <v>0</v>
      </c>
      <c r="AM39" s="36">
        <v>1090</v>
      </c>
      <c r="AN39" s="35">
        <f t="shared" si="0"/>
        <v>12940</v>
      </c>
      <c r="AO39" s="35">
        <f t="shared" si="0"/>
        <v>11</v>
      </c>
      <c r="AP39" s="35">
        <f t="shared" si="1"/>
        <v>12951</v>
      </c>
    </row>
    <row r="40" spans="2:45" x14ac:dyDescent="0.2">
      <c r="B40" t="str">
        <f>VLOOKUP(C40,AirportTH!B:C,2,0)</f>
        <v>PG</v>
      </c>
      <c r="C40" s="37" t="s">
        <v>21</v>
      </c>
      <c r="D40" s="38">
        <v>1902</v>
      </c>
      <c r="E40" s="38">
        <v>173</v>
      </c>
      <c r="F40" s="38">
        <v>2075</v>
      </c>
      <c r="G40" s="38">
        <v>1655</v>
      </c>
      <c r="H40" s="38">
        <v>124</v>
      </c>
      <c r="I40" s="38">
        <v>1779</v>
      </c>
      <c r="J40" s="38">
        <v>1979</v>
      </c>
      <c r="K40" s="38">
        <v>144</v>
      </c>
      <c r="L40" s="38">
        <v>2123</v>
      </c>
      <c r="M40" s="38">
        <v>2083</v>
      </c>
      <c r="N40" s="38">
        <v>161</v>
      </c>
      <c r="O40" s="38">
        <v>2244</v>
      </c>
      <c r="P40" s="38">
        <v>1838</v>
      </c>
      <c r="Q40" s="38">
        <v>157</v>
      </c>
      <c r="R40" s="38">
        <v>1995</v>
      </c>
      <c r="S40" s="38">
        <v>1672</v>
      </c>
      <c r="T40" s="38">
        <v>148</v>
      </c>
      <c r="U40" s="38">
        <v>1820</v>
      </c>
      <c r="V40" s="38">
        <v>2033</v>
      </c>
      <c r="W40" s="38">
        <v>189</v>
      </c>
      <c r="X40" s="38">
        <v>2222</v>
      </c>
      <c r="Y40" s="38">
        <v>2263</v>
      </c>
      <c r="Z40" s="38">
        <v>196</v>
      </c>
      <c r="AA40" s="38">
        <v>2459</v>
      </c>
      <c r="AB40" s="38">
        <v>1774</v>
      </c>
      <c r="AC40" s="38">
        <v>179</v>
      </c>
      <c r="AD40" s="38">
        <v>1953</v>
      </c>
      <c r="AE40" s="39">
        <v>1739</v>
      </c>
      <c r="AF40" s="39">
        <v>182</v>
      </c>
      <c r="AG40" s="39">
        <v>1921</v>
      </c>
      <c r="AH40" s="39">
        <v>1752</v>
      </c>
      <c r="AI40" s="39">
        <v>199</v>
      </c>
      <c r="AJ40" s="39">
        <v>1951</v>
      </c>
      <c r="AK40" s="39">
        <v>2271</v>
      </c>
      <c r="AL40" s="39">
        <v>208</v>
      </c>
      <c r="AM40" s="39">
        <v>2479</v>
      </c>
      <c r="AN40" s="38">
        <f t="shared" si="0"/>
        <v>22961</v>
      </c>
      <c r="AO40" s="38">
        <f t="shared" si="0"/>
        <v>2060</v>
      </c>
      <c r="AP40" s="38">
        <f t="shared" si="1"/>
        <v>25021</v>
      </c>
    </row>
    <row r="41" spans="2:45" x14ac:dyDescent="0.2">
      <c r="B41" t="str">
        <f>VLOOKUP(C41,AirportTH!B:C,2,0)</f>
        <v>PG</v>
      </c>
      <c r="C41" s="40" t="s">
        <v>39</v>
      </c>
      <c r="D41" s="38">
        <v>132</v>
      </c>
      <c r="E41" s="38">
        <v>0</v>
      </c>
      <c r="F41" s="38">
        <v>132</v>
      </c>
      <c r="G41" s="38">
        <v>114</v>
      </c>
      <c r="H41" s="38">
        <v>0</v>
      </c>
      <c r="I41" s="38">
        <v>114</v>
      </c>
      <c r="J41" s="38">
        <v>126</v>
      </c>
      <c r="K41" s="38">
        <v>0</v>
      </c>
      <c r="L41" s="38">
        <v>126</v>
      </c>
      <c r="M41" s="38">
        <v>128</v>
      </c>
      <c r="N41" s="38">
        <v>0</v>
      </c>
      <c r="O41" s="38">
        <v>128</v>
      </c>
      <c r="P41" s="38">
        <v>123</v>
      </c>
      <c r="Q41" s="38">
        <v>0</v>
      </c>
      <c r="R41" s="38">
        <v>123</v>
      </c>
      <c r="S41" s="38">
        <v>126</v>
      </c>
      <c r="T41" s="38">
        <v>0</v>
      </c>
      <c r="U41" s="38">
        <v>126</v>
      </c>
      <c r="V41" s="38">
        <v>126</v>
      </c>
      <c r="W41" s="38">
        <v>0</v>
      </c>
      <c r="X41" s="38">
        <v>126</v>
      </c>
      <c r="Y41" s="38">
        <v>138</v>
      </c>
      <c r="Z41" s="38">
        <v>0</v>
      </c>
      <c r="AA41" s="38">
        <v>138</v>
      </c>
      <c r="AB41" s="38">
        <v>123</v>
      </c>
      <c r="AC41" s="38">
        <v>0</v>
      </c>
      <c r="AD41" s="38">
        <v>123</v>
      </c>
      <c r="AE41" s="39">
        <v>133</v>
      </c>
      <c r="AF41" s="39">
        <v>0</v>
      </c>
      <c r="AG41" s="39">
        <v>133</v>
      </c>
      <c r="AH41" s="39">
        <v>130</v>
      </c>
      <c r="AI41" s="39">
        <v>0</v>
      </c>
      <c r="AJ41" s="39">
        <v>130</v>
      </c>
      <c r="AK41" s="39">
        <v>142</v>
      </c>
      <c r="AL41" s="39">
        <v>0</v>
      </c>
      <c r="AM41" s="39">
        <v>142</v>
      </c>
      <c r="AN41" s="38">
        <f t="shared" si="0"/>
        <v>1541</v>
      </c>
      <c r="AO41" s="38">
        <f t="shared" si="0"/>
        <v>0</v>
      </c>
      <c r="AP41" s="38">
        <f t="shared" si="1"/>
        <v>1541</v>
      </c>
    </row>
    <row r="42" spans="2:45" x14ac:dyDescent="0.2">
      <c r="B42" t="str">
        <f>VLOOKUP(C42,AirportTH!B:C,2,0)</f>
        <v>PG</v>
      </c>
      <c r="C42" s="37" t="s">
        <v>42</v>
      </c>
      <c r="D42" s="38">
        <v>124</v>
      </c>
      <c r="E42" s="38">
        <v>0</v>
      </c>
      <c r="F42" s="38">
        <v>124</v>
      </c>
      <c r="G42" s="38">
        <v>116</v>
      </c>
      <c r="H42" s="38">
        <v>0</v>
      </c>
      <c r="I42" s="38">
        <v>116</v>
      </c>
      <c r="J42" s="38">
        <v>126</v>
      </c>
      <c r="K42" s="38">
        <v>0</v>
      </c>
      <c r="L42" s="38">
        <v>126</v>
      </c>
      <c r="M42" s="38">
        <v>126</v>
      </c>
      <c r="N42" s="38">
        <v>0</v>
      </c>
      <c r="O42" s="38">
        <v>126</v>
      </c>
      <c r="P42" s="38">
        <v>128</v>
      </c>
      <c r="Q42" s="38">
        <v>0</v>
      </c>
      <c r="R42" s="38">
        <v>128</v>
      </c>
      <c r="S42" s="38">
        <v>126</v>
      </c>
      <c r="T42" s="38">
        <v>0</v>
      </c>
      <c r="U42" s="38">
        <v>126</v>
      </c>
      <c r="V42" s="38">
        <v>124</v>
      </c>
      <c r="W42" s="38">
        <v>0</v>
      </c>
      <c r="X42" s="38">
        <v>124</v>
      </c>
      <c r="Y42" s="38">
        <v>124</v>
      </c>
      <c r="Z42" s="38">
        <v>0</v>
      </c>
      <c r="AA42" s="38">
        <v>124</v>
      </c>
      <c r="AB42" s="38">
        <v>122</v>
      </c>
      <c r="AC42" s="38">
        <v>0</v>
      </c>
      <c r="AD42" s="38">
        <v>122</v>
      </c>
      <c r="AE42" s="39">
        <v>126</v>
      </c>
      <c r="AF42" s="39">
        <v>0</v>
      </c>
      <c r="AG42" s="39">
        <v>126</v>
      </c>
      <c r="AH42" s="39">
        <v>122</v>
      </c>
      <c r="AI42" s="39">
        <v>0</v>
      </c>
      <c r="AJ42" s="39">
        <v>122</v>
      </c>
      <c r="AK42" s="39">
        <v>128</v>
      </c>
      <c r="AL42" s="39">
        <v>0</v>
      </c>
      <c r="AM42" s="39">
        <v>128</v>
      </c>
      <c r="AN42" s="38">
        <f t="shared" si="0"/>
        <v>1492</v>
      </c>
      <c r="AO42" s="38">
        <f t="shared" si="0"/>
        <v>0</v>
      </c>
      <c r="AP42" s="38">
        <f t="shared" si="1"/>
        <v>1492</v>
      </c>
    </row>
    <row r="43" spans="2:45" x14ac:dyDescent="0.2">
      <c r="B43" t="str">
        <f>VLOOKUP(C43,AirportTH!B:C,2,0)</f>
        <v>UTP</v>
      </c>
      <c r="C43" s="37" t="s">
        <v>45</v>
      </c>
      <c r="D43" s="38">
        <v>280</v>
      </c>
      <c r="E43" s="38">
        <v>184</v>
      </c>
      <c r="F43" s="38">
        <v>464</v>
      </c>
      <c r="G43" s="38">
        <v>241</v>
      </c>
      <c r="H43" s="38">
        <v>266</v>
      </c>
      <c r="I43" s="38">
        <v>507</v>
      </c>
      <c r="J43" s="38">
        <v>297</v>
      </c>
      <c r="K43" s="38">
        <v>307</v>
      </c>
      <c r="L43" s="38">
        <v>604</v>
      </c>
      <c r="M43" s="38">
        <v>265</v>
      </c>
      <c r="N43" s="38">
        <v>258</v>
      </c>
      <c r="O43" s="38">
        <v>523</v>
      </c>
      <c r="P43" s="38">
        <v>265</v>
      </c>
      <c r="Q43" s="38">
        <v>121</v>
      </c>
      <c r="R43" s="38">
        <v>386</v>
      </c>
      <c r="S43" s="38">
        <v>297</v>
      </c>
      <c r="T43" s="38">
        <v>75</v>
      </c>
      <c r="U43" s="38">
        <v>372</v>
      </c>
      <c r="V43" s="38">
        <v>274</v>
      </c>
      <c r="W43" s="38">
        <v>98</v>
      </c>
      <c r="X43" s="38">
        <v>372</v>
      </c>
      <c r="Y43" s="38">
        <v>250</v>
      </c>
      <c r="Z43" s="38">
        <v>69</v>
      </c>
      <c r="AA43" s="38">
        <v>319</v>
      </c>
      <c r="AB43" s="38">
        <v>248</v>
      </c>
      <c r="AC43" s="38">
        <v>64</v>
      </c>
      <c r="AD43" s="38">
        <v>312</v>
      </c>
      <c r="AE43" s="39">
        <v>254</v>
      </c>
      <c r="AF43" s="39">
        <v>43</v>
      </c>
      <c r="AG43" s="39">
        <v>297</v>
      </c>
      <c r="AH43" s="39">
        <v>281</v>
      </c>
      <c r="AI43" s="39">
        <v>97</v>
      </c>
      <c r="AJ43" s="39">
        <v>378</v>
      </c>
      <c r="AK43" s="39">
        <v>298</v>
      </c>
      <c r="AL43" s="39">
        <v>132</v>
      </c>
      <c r="AM43" s="39">
        <v>430</v>
      </c>
      <c r="AN43" s="38">
        <f t="shared" si="0"/>
        <v>3250</v>
      </c>
      <c r="AO43" s="38">
        <f t="shared" si="0"/>
        <v>1714</v>
      </c>
      <c r="AP43" s="38">
        <f t="shared" si="1"/>
        <v>4964</v>
      </c>
    </row>
    <row r="44" spans="2:45" x14ac:dyDescent="0.2">
      <c r="C44" s="1" t="s">
        <v>48</v>
      </c>
      <c r="D44" s="2">
        <f>SUM(D8:D42)</f>
        <v>40431</v>
      </c>
      <c r="E44" s="2">
        <f t="shared" ref="E44:AF44" si="2">SUM(E8:E42)</f>
        <v>26220</v>
      </c>
      <c r="F44" s="2">
        <f t="shared" si="2"/>
        <v>66651</v>
      </c>
      <c r="G44" s="2">
        <f t="shared" si="2"/>
        <v>35872</v>
      </c>
      <c r="H44" s="2">
        <f t="shared" si="2"/>
        <v>24768</v>
      </c>
      <c r="I44" s="2">
        <f t="shared" si="2"/>
        <v>60640</v>
      </c>
      <c r="J44" s="2">
        <f t="shared" si="2"/>
        <v>39101</v>
      </c>
      <c r="K44" s="2">
        <f t="shared" si="2"/>
        <v>28199</v>
      </c>
      <c r="L44" s="2">
        <f t="shared" si="2"/>
        <v>67300</v>
      </c>
      <c r="M44" s="2">
        <f t="shared" si="2"/>
        <v>36865</v>
      </c>
      <c r="N44" s="2">
        <f t="shared" si="2"/>
        <v>28366</v>
      </c>
      <c r="O44" s="2">
        <f t="shared" si="2"/>
        <v>65231</v>
      </c>
      <c r="P44" s="2">
        <f t="shared" si="2"/>
        <v>34933</v>
      </c>
      <c r="Q44" s="2">
        <f>SUM(Q8:Q43)</f>
        <v>28810</v>
      </c>
      <c r="R44" s="2">
        <f>SUM(R8:R43)</f>
        <v>64008</v>
      </c>
      <c r="S44" s="2">
        <f t="shared" si="2"/>
        <v>33026</v>
      </c>
      <c r="T44" s="2">
        <f t="shared" si="2"/>
        <v>28058</v>
      </c>
      <c r="U44" s="2">
        <f t="shared" si="2"/>
        <v>61084</v>
      </c>
      <c r="V44" s="2">
        <f t="shared" si="2"/>
        <v>34208</v>
      </c>
      <c r="W44" s="2">
        <f>SUM(W8:W43)</f>
        <v>30952</v>
      </c>
      <c r="X44" s="2">
        <f>SUM(X8:X43)</f>
        <v>65434</v>
      </c>
      <c r="Y44" s="2">
        <f t="shared" si="2"/>
        <v>35679</v>
      </c>
      <c r="Z44" s="2">
        <f t="shared" si="2"/>
        <v>31026</v>
      </c>
      <c r="AA44" s="2">
        <f t="shared" si="2"/>
        <v>66705</v>
      </c>
      <c r="AB44" s="2">
        <f t="shared" si="2"/>
        <v>32627</v>
      </c>
      <c r="AC44" s="2">
        <f>SUM(AC8:AC43)</f>
        <v>29443</v>
      </c>
      <c r="AD44" s="2">
        <f>SUM(AD8:AD43)</f>
        <v>62318</v>
      </c>
      <c r="AE44" s="2">
        <f>SUM(AE8:AE43)</f>
        <v>36022</v>
      </c>
      <c r="AF44" s="2">
        <f t="shared" si="2"/>
        <v>31445</v>
      </c>
      <c r="AG44" s="2">
        <f t="shared" ref="AG44:AM44" si="3">SUM(AG8:AG43)</f>
        <v>67510</v>
      </c>
      <c r="AH44" s="2">
        <f t="shared" si="3"/>
        <v>35984</v>
      </c>
      <c r="AI44" s="2">
        <f t="shared" si="3"/>
        <v>31303</v>
      </c>
      <c r="AJ44" s="2">
        <f t="shared" si="3"/>
        <v>67287</v>
      </c>
      <c r="AK44" s="2">
        <f t="shared" si="3"/>
        <v>40276</v>
      </c>
      <c r="AL44" s="2">
        <f t="shared" si="3"/>
        <v>34899</v>
      </c>
      <c r="AM44" s="2">
        <f t="shared" si="3"/>
        <v>75175</v>
      </c>
      <c r="AN44" s="2">
        <f t="shared" ref="AN44:AP44" si="4">SUM(AN8:AN43)</f>
        <v>437441</v>
      </c>
      <c r="AO44" s="2">
        <f t="shared" si="4"/>
        <v>354691</v>
      </c>
      <c r="AP44" s="2">
        <f t="shared" si="4"/>
        <v>792132</v>
      </c>
    </row>
    <row r="46" spans="2:45" x14ac:dyDescent="0.2">
      <c r="C46" s="60" t="s">
        <v>49</v>
      </c>
      <c r="D46" s="61">
        <f>D6</f>
        <v>44927</v>
      </c>
      <c r="E46" s="62"/>
      <c r="F46" s="63"/>
      <c r="G46" s="61">
        <f>G6</f>
        <v>44959</v>
      </c>
      <c r="H46" s="62"/>
      <c r="I46" s="63"/>
      <c r="J46" s="61">
        <f>J6</f>
        <v>44990</v>
      </c>
      <c r="K46" s="62"/>
      <c r="L46" s="63"/>
      <c r="M46" s="54">
        <f>M6</f>
        <v>45021</v>
      </c>
      <c r="N46" s="55"/>
      <c r="O46" s="56"/>
      <c r="P46" s="54">
        <f>P6</f>
        <v>45052</v>
      </c>
      <c r="Q46" s="55"/>
      <c r="R46" s="56"/>
      <c r="S46" s="54">
        <f>S6</f>
        <v>45084</v>
      </c>
      <c r="T46" s="55"/>
      <c r="U46" s="56"/>
      <c r="V46" s="57">
        <f>V6</f>
        <v>45114</v>
      </c>
      <c r="W46" s="58"/>
      <c r="X46" s="59"/>
      <c r="Y46" s="57">
        <f>Y6</f>
        <v>45145</v>
      </c>
      <c r="Z46" s="58"/>
      <c r="AA46" s="59"/>
      <c r="AB46" s="57">
        <f>AB6</f>
        <v>45176</v>
      </c>
      <c r="AC46" s="58"/>
      <c r="AD46" s="59"/>
      <c r="AE46" s="47">
        <f>AE6</f>
        <v>45206</v>
      </c>
      <c r="AF46" s="48"/>
      <c r="AG46" s="49"/>
      <c r="AH46" s="47">
        <f>AH6</f>
        <v>45237</v>
      </c>
      <c r="AI46" s="48"/>
      <c r="AJ46" s="49"/>
      <c r="AK46" s="47">
        <f>AK6</f>
        <v>45267</v>
      </c>
      <c r="AL46" s="48"/>
      <c r="AM46" s="49"/>
      <c r="AN46" s="50">
        <f>AN5</f>
        <v>2023</v>
      </c>
      <c r="AO46" s="51"/>
      <c r="AP46" s="52"/>
      <c r="AQ46" s="53" t="s">
        <v>50</v>
      </c>
      <c r="AR46" s="53"/>
      <c r="AS46" s="53"/>
    </row>
    <row r="47" spans="2:45" x14ac:dyDescent="0.2">
      <c r="C47" s="60"/>
      <c r="D47" s="30" t="s">
        <v>9</v>
      </c>
      <c r="E47" s="30" t="s">
        <v>10</v>
      </c>
      <c r="F47" s="30" t="s">
        <v>11</v>
      </c>
      <c r="G47" s="30" t="s">
        <v>9</v>
      </c>
      <c r="H47" s="30" t="s">
        <v>10</v>
      </c>
      <c r="I47" s="30" t="s">
        <v>11</v>
      </c>
      <c r="J47" s="30" t="s">
        <v>9</v>
      </c>
      <c r="K47" s="30" t="s">
        <v>10</v>
      </c>
      <c r="L47" s="30" t="s">
        <v>11</v>
      </c>
      <c r="M47" s="6" t="s">
        <v>9</v>
      </c>
      <c r="N47" s="6" t="s">
        <v>10</v>
      </c>
      <c r="O47" s="6" t="s">
        <v>11</v>
      </c>
      <c r="P47" s="6" t="s">
        <v>9</v>
      </c>
      <c r="Q47" s="6" t="s">
        <v>10</v>
      </c>
      <c r="R47" s="6" t="s">
        <v>11</v>
      </c>
      <c r="S47" s="6" t="s">
        <v>9</v>
      </c>
      <c r="T47" s="6" t="s">
        <v>10</v>
      </c>
      <c r="U47" s="6" t="s">
        <v>11</v>
      </c>
      <c r="V47" s="3" t="s">
        <v>9</v>
      </c>
      <c r="W47" s="3" t="s">
        <v>10</v>
      </c>
      <c r="X47" s="3" t="s">
        <v>11</v>
      </c>
      <c r="Y47" s="3" t="s">
        <v>9</v>
      </c>
      <c r="Z47" s="3" t="s">
        <v>10</v>
      </c>
      <c r="AA47" s="3" t="s">
        <v>11</v>
      </c>
      <c r="AB47" s="3" t="s">
        <v>9</v>
      </c>
      <c r="AC47" s="3" t="s">
        <v>10</v>
      </c>
      <c r="AD47" s="3" t="s">
        <v>11</v>
      </c>
      <c r="AE47" s="7" t="s">
        <v>9</v>
      </c>
      <c r="AF47" s="7" t="s">
        <v>10</v>
      </c>
      <c r="AG47" s="7" t="s">
        <v>11</v>
      </c>
      <c r="AH47" s="7" t="s">
        <v>9</v>
      </c>
      <c r="AI47" s="7" t="s">
        <v>10</v>
      </c>
      <c r="AJ47" s="7" t="s">
        <v>11</v>
      </c>
      <c r="AK47" s="7" t="s">
        <v>9</v>
      </c>
      <c r="AL47" s="7" t="s">
        <v>10</v>
      </c>
      <c r="AM47" s="7" t="s">
        <v>11</v>
      </c>
      <c r="AN47" s="4" t="s">
        <v>9</v>
      </c>
      <c r="AO47" s="4" t="s">
        <v>10</v>
      </c>
      <c r="AP47" s="4" t="s">
        <v>11</v>
      </c>
      <c r="AQ47" s="28" t="s">
        <v>9</v>
      </c>
      <c r="AR47" s="28" t="s">
        <v>10</v>
      </c>
      <c r="AS47" s="28" t="s">
        <v>11</v>
      </c>
    </row>
    <row r="48" spans="2:45" x14ac:dyDescent="0.2">
      <c r="C48" s="23" t="s">
        <v>0</v>
      </c>
      <c r="D48" s="8">
        <f>SUMIF($B$8:$B$43,$C48,D$8:D$43)</f>
        <v>29611</v>
      </c>
      <c r="E48" s="8">
        <f t="shared" ref="E48:AN51" si="5">SUMIF($B$8:$B$43,$C48,E$8:E$43)</f>
        <v>25791</v>
      </c>
      <c r="F48" s="8">
        <f t="shared" si="5"/>
        <v>55402</v>
      </c>
      <c r="G48" s="8">
        <f t="shared" si="5"/>
        <v>26036</v>
      </c>
      <c r="H48" s="8">
        <f t="shared" si="5"/>
        <v>24377</v>
      </c>
      <c r="I48" s="8">
        <f t="shared" si="5"/>
        <v>50413</v>
      </c>
      <c r="J48" s="8">
        <f t="shared" si="5"/>
        <v>28398</v>
      </c>
      <c r="K48" s="8">
        <f t="shared" si="5"/>
        <v>27733</v>
      </c>
      <c r="L48" s="8">
        <f t="shared" si="5"/>
        <v>56131</v>
      </c>
      <c r="M48" s="8">
        <f t="shared" si="5"/>
        <v>26595</v>
      </c>
      <c r="N48" s="8">
        <f t="shared" si="5"/>
        <v>27920</v>
      </c>
      <c r="O48" s="8">
        <f t="shared" si="5"/>
        <v>54515</v>
      </c>
      <c r="P48" s="8">
        <f t="shared" si="5"/>
        <v>25281</v>
      </c>
      <c r="Q48" s="8">
        <f t="shared" si="5"/>
        <v>28276</v>
      </c>
      <c r="R48" s="8">
        <f t="shared" si="5"/>
        <v>53557</v>
      </c>
      <c r="S48" s="8">
        <f t="shared" si="5"/>
        <v>23943</v>
      </c>
      <c r="T48" s="8">
        <f t="shared" si="5"/>
        <v>27650</v>
      </c>
      <c r="U48" s="8">
        <f t="shared" si="5"/>
        <v>51593</v>
      </c>
      <c r="V48" s="8">
        <f t="shared" si="5"/>
        <v>24586</v>
      </c>
      <c r="W48" s="8">
        <f t="shared" si="5"/>
        <v>30400</v>
      </c>
      <c r="X48" s="8">
        <f t="shared" si="5"/>
        <v>54986</v>
      </c>
      <c r="Y48" s="8">
        <f t="shared" si="5"/>
        <v>25774</v>
      </c>
      <c r="Z48" s="8">
        <f t="shared" si="5"/>
        <v>30534</v>
      </c>
      <c r="AA48" s="8">
        <f t="shared" si="5"/>
        <v>56308</v>
      </c>
      <c r="AB48" s="8">
        <f t="shared" si="5"/>
        <v>23698</v>
      </c>
      <c r="AC48" s="8">
        <f t="shared" si="5"/>
        <v>28938</v>
      </c>
      <c r="AD48" s="8">
        <f t="shared" si="5"/>
        <v>52636</v>
      </c>
      <c r="AE48" s="8">
        <f t="shared" si="5"/>
        <v>26028</v>
      </c>
      <c r="AF48" s="8">
        <f t="shared" si="5"/>
        <v>30978</v>
      </c>
      <c r="AG48" s="8">
        <f t="shared" si="5"/>
        <v>57006</v>
      </c>
      <c r="AH48" s="8">
        <f t="shared" si="5"/>
        <v>26156</v>
      </c>
      <c r="AI48" s="8">
        <f t="shared" si="5"/>
        <v>30656</v>
      </c>
      <c r="AJ48" s="8">
        <f t="shared" si="5"/>
        <v>56812</v>
      </c>
      <c r="AK48" s="8">
        <f t="shared" si="5"/>
        <v>29066</v>
      </c>
      <c r="AL48" s="8">
        <f t="shared" si="5"/>
        <v>34161</v>
      </c>
      <c r="AM48" s="8">
        <f t="shared" si="5"/>
        <v>63227</v>
      </c>
      <c r="AN48" s="8">
        <f t="shared" si="5"/>
        <v>315172</v>
      </c>
      <c r="AO48" s="8">
        <f t="shared" ref="AN48:AP51" si="6">SUMIF($B$8:$B$43,$C48,AO$8:AO$43)</f>
        <v>347414</v>
      </c>
      <c r="AP48" s="8">
        <f t="shared" si="6"/>
        <v>662586</v>
      </c>
      <c r="AQ48" s="17">
        <f>AN48/$AN$52</f>
        <v>0.72049030612128262</v>
      </c>
      <c r="AR48" s="17">
        <f>AO48/$AO$52</f>
        <v>0.97948355047069136</v>
      </c>
      <c r="AS48" s="17">
        <f>AP48/$AP$52</f>
        <v>0.83645907500265104</v>
      </c>
    </row>
    <row r="49" spans="3:45" x14ac:dyDescent="0.2">
      <c r="C49" s="23" t="s">
        <v>1</v>
      </c>
      <c r="D49" s="8">
        <f t="shared" ref="D49:S51" si="7">SUMIF($B$8:$B$43,$C49,D$8:D$43)</f>
        <v>8662</v>
      </c>
      <c r="E49" s="8">
        <f t="shared" si="7"/>
        <v>256</v>
      </c>
      <c r="F49" s="8">
        <f t="shared" si="7"/>
        <v>8918</v>
      </c>
      <c r="G49" s="8">
        <f t="shared" si="7"/>
        <v>7951</v>
      </c>
      <c r="H49" s="8">
        <f t="shared" si="7"/>
        <v>267</v>
      </c>
      <c r="I49" s="8">
        <f t="shared" si="7"/>
        <v>8218</v>
      </c>
      <c r="J49" s="8">
        <f t="shared" si="7"/>
        <v>8472</v>
      </c>
      <c r="K49" s="8">
        <f t="shared" si="7"/>
        <v>322</v>
      </c>
      <c r="L49" s="8">
        <f t="shared" si="7"/>
        <v>8794</v>
      </c>
      <c r="M49" s="8">
        <f t="shared" si="7"/>
        <v>7933</v>
      </c>
      <c r="N49" s="8">
        <f t="shared" si="7"/>
        <v>285</v>
      </c>
      <c r="O49" s="8">
        <f t="shared" si="7"/>
        <v>8218</v>
      </c>
      <c r="P49" s="8">
        <f t="shared" si="7"/>
        <v>7563</v>
      </c>
      <c r="Q49" s="8">
        <f t="shared" si="7"/>
        <v>256</v>
      </c>
      <c r="R49" s="8">
        <f t="shared" si="7"/>
        <v>7819</v>
      </c>
      <c r="S49" s="8">
        <f t="shared" si="7"/>
        <v>7159</v>
      </c>
      <c r="T49" s="8">
        <f t="shared" si="5"/>
        <v>260</v>
      </c>
      <c r="U49" s="8">
        <f t="shared" si="5"/>
        <v>7419</v>
      </c>
      <c r="V49" s="8">
        <f t="shared" si="5"/>
        <v>7339</v>
      </c>
      <c r="W49" s="8">
        <f t="shared" si="5"/>
        <v>265</v>
      </c>
      <c r="X49" s="8">
        <f t="shared" si="5"/>
        <v>7604</v>
      </c>
      <c r="Y49" s="8">
        <f t="shared" si="5"/>
        <v>7380</v>
      </c>
      <c r="Z49" s="8">
        <f t="shared" si="5"/>
        <v>296</v>
      </c>
      <c r="AA49" s="8">
        <f t="shared" si="5"/>
        <v>7676</v>
      </c>
      <c r="AB49" s="8">
        <f t="shared" si="5"/>
        <v>6910</v>
      </c>
      <c r="AC49" s="8">
        <f t="shared" si="5"/>
        <v>262</v>
      </c>
      <c r="AD49" s="8">
        <f t="shared" si="5"/>
        <v>7172</v>
      </c>
      <c r="AE49" s="8">
        <f t="shared" si="5"/>
        <v>7742</v>
      </c>
      <c r="AF49" s="8">
        <f t="shared" si="5"/>
        <v>285</v>
      </c>
      <c r="AG49" s="8">
        <f t="shared" si="5"/>
        <v>8027</v>
      </c>
      <c r="AH49" s="8">
        <f t="shared" si="5"/>
        <v>7543</v>
      </c>
      <c r="AI49" s="8">
        <f t="shared" si="5"/>
        <v>351</v>
      </c>
      <c r="AJ49" s="8">
        <f t="shared" si="5"/>
        <v>7894</v>
      </c>
      <c r="AK49" s="8">
        <f t="shared" si="5"/>
        <v>8371</v>
      </c>
      <c r="AL49" s="8">
        <f t="shared" si="5"/>
        <v>398</v>
      </c>
      <c r="AM49" s="8">
        <f t="shared" si="5"/>
        <v>8769</v>
      </c>
      <c r="AN49" s="8">
        <f t="shared" si="6"/>
        <v>93025</v>
      </c>
      <c r="AO49" s="8">
        <f t="shared" si="6"/>
        <v>3503</v>
      </c>
      <c r="AP49" s="8">
        <f t="shared" si="6"/>
        <v>96528</v>
      </c>
      <c r="AQ49" s="17">
        <f t="shared" ref="AQ49:AQ52" si="8">AN49/$AN$52</f>
        <v>0.2126572497776843</v>
      </c>
      <c r="AR49" s="17">
        <f t="shared" ref="AR49:AR51" si="9">AO49/$AO$52</f>
        <v>9.8762021026752855E-3</v>
      </c>
      <c r="AS49" s="17">
        <f t="shared" ref="AS49:AS51" si="10">AP49/$AP$52</f>
        <v>0.12185847813243247</v>
      </c>
    </row>
    <row r="50" spans="3:45" x14ac:dyDescent="0.2">
      <c r="C50" s="23" t="s">
        <v>51</v>
      </c>
      <c r="D50" s="8">
        <f t="shared" si="7"/>
        <v>2158</v>
      </c>
      <c r="E50" s="8">
        <f t="shared" si="5"/>
        <v>173</v>
      </c>
      <c r="F50" s="8">
        <f t="shared" si="5"/>
        <v>2331</v>
      </c>
      <c r="G50" s="8">
        <f t="shared" si="5"/>
        <v>1885</v>
      </c>
      <c r="H50" s="8">
        <f t="shared" si="5"/>
        <v>124</v>
      </c>
      <c r="I50" s="8">
        <f t="shared" si="5"/>
        <v>2009</v>
      </c>
      <c r="J50" s="8">
        <f t="shared" si="5"/>
        <v>2231</v>
      </c>
      <c r="K50" s="8">
        <f t="shared" si="5"/>
        <v>144</v>
      </c>
      <c r="L50" s="8">
        <f t="shared" si="5"/>
        <v>2375</v>
      </c>
      <c r="M50" s="8">
        <f t="shared" si="5"/>
        <v>2337</v>
      </c>
      <c r="N50" s="8">
        <f t="shared" si="5"/>
        <v>161</v>
      </c>
      <c r="O50" s="8">
        <f t="shared" si="5"/>
        <v>2498</v>
      </c>
      <c r="P50" s="8">
        <f t="shared" si="5"/>
        <v>2089</v>
      </c>
      <c r="Q50" s="8">
        <f t="shared" si="5"/>
        <v>157</v>
      </c>
      <c r="R50" s="8">
        <f t="shared" si="5"/>
        <v>2246</v>
      </c>
      <c r="S50" s="8">
        <f t="shared" si="5"/>
        <v>1924</v>
      </c>
      <c r="T50" s="8">
        <f t="shared" si="5"/>
        <v>148</v>
      </c>
      <c r="U50" s="8">
        <f t="shared" si="5"/>
        <v>2072</v>
      </c>
      <c r="V50" s="8">
        <f t="shared" si="5"/>
        <v>2283</v>
      </c>
      <c r="W50" s="8">
        <f t="shared" si="5"/>
        <v>189</v>
      </c>
      <c r="X50" s="8">
        <f t="shared" si="5"/>
        <v>2472</v>
      </c>
      <c r="Y50" s="8">
        <f t="shared" si="5"/>
        <v>2525</v>
      </c>
      <c r="Z50" s="8">
        <f t="shared" si="5"/>
        <v>196</v>
      </c>
      <c r="AA50" s="8">
        <f t="shared" si="5"/>
        <v>2721</v>
      </c>
      <c r="AB50" s="8">
        <f t="shared" si="5"/>
        <v>2019</v>
      </c>
      <c r="AC50" s="8">
        <f t="shared" si="5"/>
        <v>179</v>
      </c>
      <c r="AD50" s="8">
        <f t="shared" si="5"/>
        <v>2198</v>
      </c>
      <c r="AE50" s="8">
        <f t="shared" si="5"/>
        <v>1998</v>
      </c>
      <c r="AF50" s="8">
        <f t="shared" si="5"/>
        <v>182</v>
      </c>
      <c r="AG50" s="8">
        <f t="shared" si="5"/>
        <v>2180</v>
      </c>
      <c r="AH50" s="8">
        <f t="shared" si="5"/>
        <v>2004</v>
      </c>
      <c r="AI50" s="8">
        <f t="shared" si="5"/>
        <v>199</v>
      </c>
      <c r="AJ50" s="8">
        <f t="shared" si="5"/>
        <v>2203</v>
      </c>
      <c r="AK50" s="8">
        <f t="shared" si="5"/>
        <v>2541</v>
      </c>
      <c r="AL50" s="8">
        <f t="shared" si="5"/>
        <v>208</v>
      </c>
      <c r="AM50" s="8">
        <f t="shared" si="5"/>
        <v>2749</v>
      </c>
      <c r="AN50" s="8">
        <f t="shared" si="6"/>
        <v>25994</v>
      </c>
      <c r="AO50" s="8">
        <f t="shared" si="6"/>
        <v>2060</v>
      </c>
      <c r="AP50" s="8">
        <f t="shared" si="6"/>
        <v>28054</v>
      </c>
      <c r="AQ50" s="17">
        <f t="shared" si="8"/>
        <v>5.9422870741425701E-2</v>
      </c>
      <c r="AR50" s="17">
        <f t="shared" si="9"/>
        <v>5.8078722042566632E-3</v>
      </c>
      <c r="AS50" s="17">
        <f t="shared" si="10"/>
        <v>3.5415814535961175E-2</v>
      </c>
    </row>
    <row r="51" spans="3:45" x14ac:dyDescent="0.2">
      <c r="C51" s="23" t="s">
        <v>52</v>
      </c>
      <c r="D51" s="8">
        <f t="shared" si="7"/>
        <v>280</v>
      </c>
      <c r="E51" s="8">
        <f t="shared" si="5"/>
        <v>184</v>
      </c>
      <c r="F51" s="8">
        <f t="shared" si="5"/>
        <v>464</v>
      </c>
      <c r="G51" s="8">
        <f t="shared" si="5"/>
        <v>241</v>
      </c>
      <c r="H51" s="8">
        <f t="shared" si="5"/>
        <v>266</v>
      </c>
      <c r="I51" s="8">
        <f t="shared" si="5"/>
        <v>507</v>
      </c>
      <c r="J51" s="8">
        <f t="shared" si="5"/>
        <v>297</v>
      </c>
      <c r="K51" s="8">
        <f t="shared" si="5"/>
        <v>307</v>
      </c>
      <c r="L51" s="8">
        <f t="shared" si="5"/>
        <v>604</v>
      </c>
      <c r="M51" s="8">
        <f t="shared" si="5"/>
        <v>265</v>
      </c>
      <c r="N51" s="8">
        <f t="shared" si="5"/>
        <v>258</v>
      </c>
      <c r="O51" s="8">
        <f t="shared" si="5"/>
        <v>523</v>
      </c>
      <c r="P51" s="8">
        <f t="shared" si="5"/>
        <v>265</v>
      </c>
      <c r="Q51" s="8">
        <f t="shared" si="5"/>
        <v>121</v>
      </c>
      <c r="R51" s="8">
        <f t="shared" si="5"/>
        <v>386</v>
      </c>
      <c r="S51" s="8">
        <f t="shared" si="5"/>
        <v>297</v>
      </c>
      <c r="T51" s="8">
        <f t="shared" si="5"/>
        <v>75</v>
      </c>
      <c r="U51" s="8">
        <f t="shared" si="5"/>
        <v>372</v>
      </c>
      <c r="V51" s="8">
        <f t="shared" si="5"/>
        <v>274</v>
      </c>
      <c r="W51" s="8">
        <f t="shared" si="5"/>
        <v>98</v>
      </c>
      <c r="X51" s="8">
        <f t="shared" si="5"/>
        <v>372</v>
      </c>
      <c r="Y51" s="8">
        <f t="shared" si="5"/>
        <v>250</v>
      </c>
      <c r="Z51" s="8">
        <f t="shared" si="5"/>
        <v>69</v>
      </c>
      <c r="AA51" s="8">
        <f t="shared" si="5"/>
        <v>319</v>
      </c>
      <c r="AB51" s="8">
        <f t="shared" si="5"/>
        <v>248</v>
      </c>
      <c r="AC51" s="8">
        <f t="shared" si="5"/>
        <v>64</v>
      </c>
      <c r="AD51" s="8">
        <f t="shared" si="5"/>
        <v>312</v>
      </c>
      <c r="AE51" s="8">
        <f t="shared" si="5"/>
        <v>254</v>
      </c>
      <c r="AF51" s="8">
        <f t="shared" si="5"/>
        <v>43</v>
      </c>
      <c r="AG51" s="8">
        <f t="shared" si="5"/>
        <v>297</v>
      </c>
      <c r="AH51" s="8">
        <f t="shared" si="5"/>
        <v>281</v>
      </c>
      <c r="AI51" s="8">
        <f t="shared" si="5"/>
        <v>97</v>
      </c>
      <c r="AJ51" s="8">
        <f t="shared" si="5"/>
        <v>378</v>
      </c>
      <c r="AK51" s="8">
        <f t="shared" si="5"/>
        <v>298</v>
      </c>
      <c r="AL51" s="8">
        <f t="shared" si="5"/>
        <v>132</v>
      </c>
      <c r="AM51" s="8">
        <f t="shared" si="5"/>
        <v>430</v>
      </c>
      <c r="AN51" s="8">
        <f t="shared" si="6"/>
        <v>3250</v>
      </c>
      <c r="AO51" s="8">
        <f t="shared" si="6"/>
        <v>1714</v>
      </c>
      <c r="AP51" s="8">
        <f t="shared" si="6"/>
        <v>4964</v>
      </c>
      <c r="AQ51" s="17">
        <f t="shared" si="8"/>
        <v>7.4295733596073527E-3</v>
      </c>
      <c r="AR51" s="17">
        <f t="shared" si="9"/>
        <v>4.8323752223766604E-3</v>
      </c>
      <c r="AS51" s="17">
        <f t="shared" si="10"/>
        <v>6.2666323289552748E-3</v>
      </c>
    </row>
    <row r="52" spans="3:45" x14ac:dyDescent="0.2">
      <c r="C52" s="23" t="s">
        <v>11</v>
      </c>
      <c r="D52" s="8">
        <f>SUM(D48:D51)</f>
        <v>40711</v>
      </c>
      <c r="E52" s="8">
        <f t="shared" ref="E52:AM52" si="11">SUM(E48:E51)</f>
        <v>26404</v>
      </c>
      <c r="F52" s="8">
        <f t="shared" si="11"/>
        <v>67115</v>
      </c>
      <c r="G52" s="8">
        <f t="shared" si="11"/>
        <v>36113</v>
      </c>
      <c r="H52" s="8">
        <f t="shared" si="11"/>
        <v>25034</v>
      </c>
      <c r="I52" s="8">
        <f t="shared" si="11"/>
        <v>61147</v>
      </c>
      <c r="J52" s="8">
        <f t="shared" si="11"/>
        <v>39398</v>
      </c>
      <c r="K52" s="8">
        <f t="shared" si="11"/>
        <v>28506</v>
      </c>
      <c r="L52" s="8">
        <f t="shared" si="11"/>
        <v>67904</v>
      </c>
      <c r="M52" s="8">
        <f t="shared" si="11"/>
        <v>37130</v>
      </c>
      <c r="N52" s="8">
        <f t="shared" si="11"/>
        <v>28624</v>
      </c>
      <c r="O52" s="8">
        <f t="shared" si="11"/>
        <v>65754</v>
      </c>
      <c r="P52" s="8">
        <f t="shared" si="11"/>
        <v>35198</v>
      </c>
      <c r="Q52" s="8">
        <f t="shared" si="11"/>
        <v>28810</v>
      </c>
      <c r="R52" s="8">
        <f t="shared" si="11"/>
        <v>64008</v>
      </c>
      <c r="S52" s="8">
        <f t="shared" si="11"/>
        <v>33323</v>
      </c>
      <c r="T52" s="8">
        <f t="shared" si="11"/>
        <v>28133</v>
      </c>
      <c r="U52" s="8">
        <f t="shared" si="11"/>
        <v>61456</v>
      </c>
      <c r="V52" s="8">
        <f t="shared" si="11"/>
        <v>34482</v>
      </c>
      <c r="W52" s="8">
        <f t="shared" si="11"/>
        <v>30952</v>
      </c>
      <c r="X52" s="8">
        <f t="shared" si="11"/>
        <v>65434</v>
      </c>
      <c r="Y52" s="8">
        <f t="shared" si="11"/>
        <v>35929</v>
      </c>
      <c r="Z52" s="8">
        <f t="shared" si="11"/>
        <v>31095</v>
      </c>
      <c r="AA52" s="8">
        <f t="shared" si="11"/>
        <v>67024</v>
      </c>
      <c r="AB52" s="8">
        <f t="shared" si="11"/>
        <v>32875</v>
      </c>
      <c r="AC52" s="8">
        <f t="shared" si="11"/>
        <v>29443</v>
      </c>
      <c r="AD52" s="8">
        <f t="shared" si="11"/>
        <v>62318</v>
      </c>
      <c r="AE52" s="8">
        <f t="shared" si="11"/>
        <v>36022</v>
      </c>
      <c r="AF52" s="8">
        <f t="shared" si="11"/>
        <v>31488</v>
      </c>
      <c r="AG52" s="8">
        <f t="shared" si="11"/>
        <v>67510</v>
      </c>
      <c r="AH52" s="8">
        <f t="shared" si="11"/>
        <v>35984</v>
      </c>
      <c r="AI52" s="8">
        <f t="shared" si="11"/>
        <v>31303</v>
      </c>
      <c r="AJ52" s="8">
        <f t="shared" si="11"/>
        <v>67287</v>
      </c>
      <c r="AK52" s="8">
        <f t="shared" si="11"/>
        <v>40276</v>
      </c>
      <c r="AL52" s="8">
        <f t="shared" si="11"/>
        <v>34899</v>
      </c>
      <c r="AM52" s="8">
        <f t="shared" si="11"/>
        <v>75175</v>
      </c>
      <c r="AN52" s="8">
        <f t="shared" ref="AN52:AP52" si="12">SUM(AN48:AN51)</f>
        <v>437441</v>
      </c>
      <c r="AO52" s="8">
        <f t="shared" si="12"/>
        <v>354691</v>
      </c>
      <c r="AP52" s="8">
        <f t="shared" si="12"/>
        <v>792132</v>
      </c>
      <c r="AQ52" s="17">
        <f t="shared" si="8"/>
        <v>1</v>
      </c>
      <c r="AR52" s="17">
        <f>AO52/$AO$52</f>
        <v>1</v>
      </c>
      <c r="AS52" s="17">
        <f>AP52/$AP$52</f>
        <v>1</v>
      </c>
    </row>
    <row r="54" spans="3:45" x14ac:dyDescent="0.2">
      <c r="C54" s="24"/>
    </row>
    <row r="55" spans="3:45" x14ac:dyDescent="0.2">
      <c r="AN55" s="12"/>
    </row>
    <row r="56" spans="3:45" x14ac:dyDescent="0.2">
      <c r="AN56" s="12"/>
    </row>
    <row r="57" spans="3:45" x14ac:dyDescent="0.2">
      <c r="AN57" s="12"/>
    </row>
    <row r="58" spans="3:45" x14ac:dyDescent="0.2">
      <c r="AN58" s="12"/>
    </row>
  </sheetData>
  <mergeCells count="33">
    <mergeCell ref="AN5:AP6"/>
    <mergeCell ref="D6:F6"/>
    <mergeCell ref="G6:I6"/>
    <mergeCell ref="J6:L6"/>
    <mergeCell ref="M6:O6"/>
    <mergeCell ref="C5:C7"/>
    <mergeCell ref="D5:L5"/>
    <mergeCell ref="M5:U5"/>
    <mergeCell ref="V5:AD5"/>
    <mergeCell ref="AE5:AM5"/>
    <mergeCell ref="AH6:AJ6"/>
    <mergeCell ref="AK6:AM6"/>
    <mergeCell ref="Y6:AA6"/>
    <mergeCell ref="AB6:AD6"/>
    <mergeCell ref="AE6:AG6"/>
    <mergeCell ref="C46:C47"/>
    <mergeCell ref="D46:F46"/>
    <mergeCell ref="G46:I46"/>
    <mergeCell ref="J46:L46"/>
    <mergeCell ref="M46:O46"/>
    <mergeCell ref="P46:R46"/>
    <mergeCell ref="S46:U46"/>
    <mergeCell ref="V46:X46"/>
    <mergeCell ref="P6:R6"/>
    <mergeCell ref="S6:U6"/>
    <mergeCell ref="V6:X6"/>
    <mergeCell ref="AQ46:AS46"/>
    <mergeCell ref="Y46:AA46"/>
    <mergeCell ref="AB46:AD46"/>
    <mergeCell ref="AE46:AG46"/>
    <mergeCell ref="AH46:AJ46"/>
    <mergeCell ref="AK46:AM46"/>
    <mergeCell ref="AN46:AP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B1:AS54"/>
  <sheetViews>
    <sheetView zoomScale="85" zoomScaleNormal="85" workbookViewId="0">
      <pane xSplit="3" ySplit="7" topLeftCell="D8" activePane="bottomRight" state="frozen"/>
      <selection pane="topRight" activeCell="C1" sqref="C1"/>
      <selection pane="bottomLeft" activeCell="A8" sqref="A8"/>
      <selection pane="bottomRight" activeCell="C11" sqref="C11"/>
    </sheetView>
  </sheetViews>
  <sheetFormatPr defaultRowHeight="14.25" x14ac:dyDescent="0.2"/>
  <cols>
    <col min="2" max="2" width="12.625" hidden="1" customWidth="1"/>
    <col min="3" max="3" width="44.625" customWidth="1"/>
    <col min="4" max="10" width="16.125" customWidth="1"/>
    <col min="11" max="11" width="17.25" bestFit="1" customWidth="1"/>
    <col min="12" max="12" width="17.75" bestFit="1" customWidth="1"/>
    <col min="13" max="40" width="16.125" customWidth="1"/>
    <col min="41" max="42" width="17.375" bestFit="1" customWidth="1"/>
  </cols>
  <sheetData>
    <row r="1" spans="2:42" x14ac:dyDescent="0.2">
      <c r="D1" s="42" t="s">
        <v>0</v>
      </c>
      <c r="E1" s="15" t="s">
        <v>1</v>
      </c>
      <c r="F1" s="16" t="s">
        <v>2</v>
      </c>
      <c r="G1" s="10"/>
    </row>
    <row r="3" spans="2:42" ht="18" x14ac:dyDescent="0.25">
      <c r="C3" s="11" t="s">
        <v>54</v>
      </c>
      <c r="AH3" s="25"/>
    </row>
    <row r="4" spans="2:42" ht="18" x14ac:dyDescent="0.25">
      <c r="C4" s="5" t="s">
        <v>55</v>
      </c>
      <c r="D4" s="11" t="s">
        <v>54</v>
      </c>
      <c r="AK4" s="25"/>
    </row>
    <row r="5" spans="2:42" x14ac:dyDescent="0.2">
      <c r="C5" s="64" t="s">
        <v>4</v>
      </c>
      <c r="D5" s="65" t="s">
        <v>5</v>
      </c>
      <c r="E5" s="66"/>
      <c r="F5" s="66"/>
      <c r="G5" s="66"/>
      <c r="H5" s="66"/>
      <c r="I5" s="66"/>
      <c r="J5" s="66"/>
      <c r="K5" s="66"/>
      <c r="L5" s="67"/>
      <c r="M5" s="68" t="s">
        <v>56</v>
      </c>
      <c r="N5" s="69"/>
      <c r="O5" s="69"/>
      <c r="P5" s="69"/>
      <c r="Q5" s="69"/>
      <c r="R5" s="69"/>
      <c r="S5" s="69"/>
      <c r="T5" s="69"/>
      <c r="U5" s="70"/>
      <c r="V5" s="71" t="s">
        <v>7</v>
      </c>
      <c r="W5" s="72"/>
      <c r="X5" s="72"/>
      <c r="Y5" s="72"/>
      <c r="Z5" s="72"/>
      <c r="AA5" s="72"/>
      <c r="AB5" s="72"/>
      <c r="AC5" s="72"/>
      <c r="AD5" s="73"/>
      <c r="AE5" s="74" t="s">
        <v>8</v>
      </c>
      <c r="AF5" s="75"/>
      <c r="AG5" s="75"/>
      <c r="AH5" s="75"/>
      <c r="AI5" s="75"/>
      <c r="AJ5" s="75"/>
      <c r="AK5" s="75"/>
      <c r="AL5" s="75"/>
      <c r="AM5" s="76"/>
      <c r="AN5" s="80">
        <v>2023</v>
      </c>
      <c r="AO5" s="80"/>
      <c r="AP5" s="80"/>
    </row>
    <row r="6" spans="2:42" x14ac:dyDescent="0.2">
      <c r="C6" s="64"/>
      <c r="D6" s="61">
        <v>44927</v>
      </c>
      <c r="E6" s="62"/>
      <c r="F6" s="63"/>
      <c r="G6" s="61">
        <v>44959</v>
      </c>
      <c r="H6" s="62"/>
      <c r="I6" s="63"/>
      <c r="J6" s="61">
        <v>44990</v>
      </c>
      <c r="K6" s="62"/>
      <c r="L6" s="63"/>
      <c r="M6" s="54">
        <v>45021</v>
      </c>
      <c r="N6" s="55"/>
      <c r="O6" s="56"/>
      <c r="P6" s="54">
        <v>45052</v>
      </c>
      <c r="Q6" s="55"/>
      <c r="R6" s="56"/>
      <c r="S6" s="54">
        <v>45084</v>
      </c>
      <c r="T6" s="55"/>
      <c r="U6" s="56"/>
      <c r="V6" s="57">
        <v>45114</v>
      </c>
      <c r="W6" s="58"/>
      <c r="X6" s="59"/>
      <c r="Y6" s="57">
        <v>45145</v>
      </c>
      <c r="Z6" s="58"/>
      <c r="AA6" s="59"/>
      <c r="AB6" s="57">
        <v>45176</v>
      </c>
      <c r="AC6" s="58"/>
      <c r="AD6" s="59"/>
      <c r="AE6" s="77">
        <v>45206</v>
      </c>
      <c r="AF6" s="78"/>
      <c r="AG6" s="79"/>
      <c r="AH6" s="77">
        <v>45237</v>
      </c>
      <c r="AI6" s="78"/>
      <c r="AJ6" s="79"/>
      <c r="AK6" s="77">
        <v>45267</v>
      </c>
      <c r="AL6" s="78"/>
      <c r="AM6" s="79"/>
      <c r="AN6" s="80"/>
      <c r="AO6" s="80"/>
      <c r="AP6" s="80"/>
    </row>
    <row r="7" spans="2:42" x14ac:dyDescent="0.2">
      <c r="C7" s="64"/>
      <c r="D7" s="30" t="s">
        <v>9</v>
      </c>
      <c r="E7" s="30" t="s">
        <v>10</v>
      </c>
      <c r="F7" s="30" t="s">
        <v>11</v>
      </c>
      <c r="G7" s="30" t="s">
        <v>9</v>
      </c>
      <c r="H7" s="30" t="s">
        <v>10</v>
      </c>
      <c r="I7" s="30" t="s">
        <v>11</v>
      </c>
      <c r="J7" s="30" t="s">
        <v>9</v>
      </c>
      <c r="K7" s="30" t="s">
        <v>10</v>
      </c>
      <c r="L7" s="30" t="s">
        <v>11</v>
      </c>
      <c r="M7" s="6" t="s">
        <v>9</v>
      </c>
      <c r="N7" s="6" t="s">
        <v>10</v>
      </c>
      <c r="O7" s="6" t="s">
        <v>11</v>
      </c>
      <c r="P7" s="6" t="s">
        <v>9</v>
      </c>
      <c r="Q7" s="6" t="s">
        <v>10</v>
      </c>
      <c r="R7" s="6" t="s">
        <v>11</v>
      </c>
      <c r="S7" s="6" t="s">
        <v>9</v>
      </c>
      <c r="T7" s="6" t="s">
        <v>10</v>
      </c>
      <c r="U7" s="6" t="s">
        <v>11</v>
      </c>
      <c r="V7" s="3" t="s">
        <v>9</v>
      </c>
      <c r="W7" s="3" t="s">
        <v>10</v>
      </c>
      <c r="X7" s="3" t="s">
        <v>11</v>
      </c>
      <c r="Y7" s="3" t="s">
        <v>9</v>
      </c>
      <c r="Z7" s="3" t="s">
        <v>10</v>
      </c>
      <c r="AA7" s="3" t="s">
        <v>11</v>
      </c>
      <c r="AB7" s="3" t="s">
        <v>9</v>
      </c>
      <c r="AC7" s="3" t="s">
        <v>10</v>
      </c>
      <c r="AD7" s="3" t="s">
        <v>11</v>
      </c>
      <c r="AE7" s="7" t="s">
        <v>9</v>
      </c>
      <c r="AF7" s="7" t="s">
        <v>10</v>
      </c>
      <c r="AG7" s="7" t="s">
        <v>11</v>
      </c>
      <c r="AH7" s="7" t="s">
        <v>9</v>
      </c>
      <c r="AI7" s="7" t="s">
        <v>10</v>
      </c>
      <c r="AJ7" s="7" t="s">
        <v>11</v>
      </c>
      <c r="AK7" s="7" t="s">
        <v>9</v>
      </c>
      <c r="AL7" s="7" t="s">
        <v>10</v>
      </c>
      <c r="AM7" s="7" t="s">
        <v>11</v>
      </c>
      <c r="AN7" s="4" t="s">
        <v>9</v>
      </c>
      <c r="AO7" s="4" t="s">
        <v>10</v>
      </c>
      <c r="AP7" s="4" t="s">
        <v>11</v>
      </c>
    </row>
    <row r="8" spans="2:42" x14ac:dyDescent="0.2">
      <c r="B8" t="str">
        <f>VLOOKUP(C8,AirportTH!B:C,2,0)</f>
        <v>AOT</v>
      </c>
      <c r="C8" s="31" t="s">
        <v>13</v>
      </c>
      <c r="D8" s="32">
        <v>1039143</v>
      </c>
      <c r="E8" s="32">
        <v>82609080</v>
      </c>
      <c r="F8" s="32">
        <v>83648223</v>
      </c>
      <c r="G8" s="32">
        <v>1107995</v>
      </c>
      <c r="H8" s="32">
        <v>87569136</v>
      </c>
      <c r="I8" s="32">
        <v>88677131</v>
      </c>
      <c r="J8" s="32">
        <v>1191126</v>
      </c>
      <c r="K8" s="32">
        <v>103139603</v>
      </c>
      <c r="L8" s="32">
        <v>104330729</v>
      </c>
      <c r="M8" s="32">
        <v>992595</v>
      </c>
      <c r="N8" s="32">
        <v>95004138</v>
      </c>
      <c r="O8" s="32">
        <v>95996733</v>
      </c>
      <c r="P8" s="32">
        <v>963488</v>
      </c>
      <c r="Q8" s="32">
        <v>96663029</v>
      </c>
      <c r="R8" s="32">
        <v>97626517</v>
      </c>
      <c r="S8" s="32">
        <v>877293</v>
      </c>
      <c r="T8" s="32">
        <v>96249224</v>
      </c>
      <c r="U8" s="32">
        <v>97126517</v>
      </c>
      <c r="V8" s="32">
        <v>842108</v>
      </c>
      <c r="W8" s="32">
        <v>94808858</v>
      </c>
      <c r="X8" s="32">
        <v>95650966</v>
      </c>
      <c r="Y8" s="32">
        <v>863626</v>
      </c>
      <c r="Z8" s="32">
        <v>95944281</v>
      </c>
      <c r="AA8" s="32">
        <v>96807907</v>
      </c>
      <c r="AB8" s="32">
        <v>822697</v>
      </c>
      <c r="AC8" s="32">
        <v>100994560</v>
      </c>
      <c r="AD8" s="32">
        <v>101817257</v>
      </c>
      <c r="AE8" s="33">
        <v>879105</v>
      </c>
      <c r="AF8" s="33">
        <v>104754301</v>
      </c>
      <c r="AG8" s="33">
        <v>105633406</v>
      </c>
      <c r="AH8" s="33">
        <v>1043805</v>
      </c>
      <c r="AI8" s="33">
        <v>106868459</v>
      </c>
      <c r="AJ8" s="33">
        <v>107912264</v>
      </c>
      <c r="AK8" s="33">
        <v>976690</v>
      </c>
      <c r="AL8" s="33">
        <v>108055420</v>
      </c>
      <c r="AM8" s="33">
        <v>109032110</v>
      </c>
      <c r="AN8" s="32">
        <f>SUMIF($D$7:$AM$7,AN$7,$D8:$AM8)</f>
        <v>11599671</v>
      </c>
      <c r="AO8" s="32">
        <f>SUMIF($D$7:$AM$7,AO$7,$D8:$AM8)</f>
        <v>1172660089</v>
      </c>
      <c r="AP8" s="32">
        <f>SUM(AN8:AO8)</f>
        <v>1184259760</v>
      </c>
    </row>
    <row r="9" spans="2:42" x14ac:dyDescent="0.2">
      <c r="B9" t="str">
        <f>VLOOKUP(C9,AirportTH!B:C,2,0)</f>
        <v>AOT</v>
      </c>
      <c r="C9" s="31" t="s">
        <v>12</v>
      </c>
      <c r="D9" s="32">
        <v>339271</v>
      </c>
      <c r="E9" s="32">
        <v>391739</v>
      </c>
      <c r="F9" s="32">
        <v>731010</v>
      </c>
      <c r="G9" s="32">
        <v>306866</v>
      </c>
      <c r="H9" s="32">
        <v>489396</v>
      </c>
      <c r="I9" s="32">
        <v>796262</v>
      </c>
      <c r="J9" s="32">
        <v>372155</v>
      </c>
      <c r="K9" s="32">
        <v>716126</v>
      </c>
      <c r="L9" s="32">
        <v>1088281</v>
      </c>
      <c r="M9" s="32">
        <v>276239</v>
      </c>
      <c r="N9" s="32">
        <v>588794</v>
      </c>
      <c r="O9" s="32">
        <v>865033</v>
      </c>
      <c r="P9" s="32">
        <v>233431</v>
      </c>
      <c r="Q9" s="32">
        <v>639279</v>
      </c>
      <c r="R9" s="32">
        <v>872710</v>
      </c>
      <c r="S9" s="32">
        <v>97772</v>
      </c>
      <c r="T9" s="32">
        <v>510942</v>
      </c>
      <c r="U9" s="32">
        <v>608714</v>
      </c>
      <c r="V9" s="32">
        <v>107271</v>
      </c>
      <c r="W9" s="32">
        <v>480724</v>
      </c>
      <c r="X9" s="32">
        <v>587995</v>
      </c>
      <c r="Y9" s="32">
        <v>112043</v>
      </c>
      <c r="Z9" s="32">
        <v>1232204</v>
      </c>
      <c r="AA9" s="32">
        <v>1344247</v>
      </c>
      <c r="AB9" s="32">
        <v>109304</v>
      </c>
      <c r="AC9" s="32">
        <v>1479980</v>
      </c>
      <c r="AD9" s="32">
        <v>1589284</v>
      </c>
      <c r="AE9" s="33">
        <v>104989</v>
      </c>
      <c r="AF9" s="33">
        <v>1770557</v>
      </c>
      <c r="AG9" s="33">
        <v>1875546</v>
      </c>
      <c r="AH9" s="33">
        <v>98338</v>
      </c>
      <c r="AI9" s="33">
        <v>1891470</v>
      </c>
      <c r="AJ9" s="33">
        <v>1989808</v>
      </c>
      <c r="AK9" s="33">
        <v>114999</v>
      </c>
      <c r="AL9" s="33">
        <v>1744490</v>
      </c>
      <c r="AM9" s="33">
        <v>1859489</v>
      </c>
      <c r="AN9" s="32">
        <f t="shared" ref="AN9:AO43" si="0">SUMIF($D$7:$AM$7,AN$7,$D9:$AM9)</f>
        <v>2272678</v>
      </c>
      <c r="AO9" s="32">
        <f t="shared" si="0"/>
        <v>11935701</v>
      </c>
      <c r="AP9" s="32">
        <f t="shared" ref="AP9:AP43" si="1">SUM(AN9:AO9)</f>
        <v>14208379</v>
      </c>
    </row>
    <row r="10" spans="2:42" x14ac:dyDescent="0.2">
      <c r="B10" t="str">
        <f>VLOOKUP(C10,AirportTH!B:C,2,0)</f>
        <v>AOT</v>
      </c>
      <c r="C10" s="31" t="s">
        <v>15</v>
      </c>
      <c r="D10" s="32">
        <v>463009</v>
      </c>
      <c r="E10" s="32">
        <v>16040</v>
      </c>
      <c r="F10" s="32">
        <v>479049</v>
      </c>
      <c r="G10" s="32">
        <v>531408</v>
      </c>
      <c r="H10" s="32">
        <v>28721</v>
      </c>
      <c r="I10" s="32">
        <v>560129</v>
      </c>
      <c r="J10" s="32">
        <v>553445</v>
      </c>
      <c r="K10" s="32">
        <v>46865</v>
      </c>
      <c r="L10" s="32">
        <v>600310</v>
      </c>
      <c r="M10" s="32">
        <v>381165</v>
      </c>
      <c r="N10" s="32">
        <v>35468</v>
      </c>
      <c r="O10" s="32">
        <v>416633</v>
      </c>
      <c r="P10" s="32">
        <v>376684</v>
      </c>
      <c r="Q10" s="32">
        <v>44051</v>
      </c>
      <c r="R10" s="32">
        <v>420735</v>
      </c>
      <c r="S10" s="32">
        <v>324598</v>
      </c>
      <c r="T10" s="32">
        <v>48079</v>
      </c>
      <c r="U10" s="32">
        <v>372677</v>
      </c>
      <c r="V10" s="32">
        <v>309582</v>
      </c>
      <c r="W10" s="32">
        <v>40535</v>
      </c>
      <c r="X10" s="32">
        <v>350117</v>
      </c>
      <c r="Y10" s="32">
        <v>323449</v>
      </c>
      <c r="Z10" s="32">
        <v>52966</v>
      </c>
      <c r="AA10" s="32">
        <v>376415</v>
      </c>
      <c r="AB10" s="32">
        <v>319433</v>
      </c>
      <c r="AC10" s="32">
        <v>32887</v>
      </c>
      <c r="AD10" s="32">
        <v>352320</v>
      </c>
      <c r="AE10" s="33">
        <v>307599</v>
      </c>
      <c r="AF10" s="33">
        <v>43091</v>
      </c>
      <c r="AG10" s="33">
        <v>350690</v>
      </c>
      <c r="AH10" s="33">
        <v>343624</v>
      </c>
      <c r="AI10" s="33">
        <v>63133</v>
      </c>
      <c r="AJ10" s="33">
        <v>406757</v>
      </c>
      <c r="AK10" s="33">
        <v>406183</v>
      </c>
      <c r="AL10" s="33">
        <v>60907</v>
      </c>
      <c r="AM10" s="33">
        <v>467090</v>
      </c>
      <c r="AN10" s="32">
        <f t="shared" si="0"/>
        <v>4640179</v>
      </c>
      <c r="AO10" s="32">
        <f t="shared" si="0"/>
        <v>512743</v>
      </c>
      <c r="AP10" s="32">
        <f t="shared" si="1"/>
        <v>5152922</v>
      </c>
    </row>
    <row r="11" spans="2:42" x14ac:dyDescent="0.2">
      <c r="B11" t="str">
        <f>VLOOKUP(C11,AirportTH!B:C,2,0)</f>
        <v>AOT</v>
      </c>
      <c r="C11" s="31" t="s">
        <v>16</v>
      </c>
      <c r="D11" s="32">
        <v>97866</v>
      </c>
      <c r="E11" s="32">
        <v>0</v>
      </c>
      <c r="F11" s="32">
        <v>97866</v>
      </c>
      <c r="G11" s="32">
        <v>85674</v>
      </c>
      <c r="H11" s="32">
        <v>0</v>
      </c>
      <c r="I11" s="32">
        <v>85674</v>
      </c>
      <c r="J11" s="32">
        <v>80147</v>
      </c>
      <c r="K11" s="32">
        <v>0</v>
      </c>
      <c r="L11" s="32">
        <v>80147</v>
      </c>
      <c r="M11" s="32">
        <v>65120</v>
      </c>
      <c r="N11" s="32">
        <v>0</v>
      </c>
      <c r="O11" s="32">
        <v>65120</v>
      </c>
      <c r="P11" s="32">
        <v>79579</v>
      </c>
      <c r="Q11" s="32">
        <v>0</v>
      </c>
      <c r="R11" s="32">
        <v>79579</v>
      </c>
      <c r="S11" s="32">
        <v>62224</v>
      </c>
      <c r="T11" s="32">
        <v>0</v>
      </c>
      <c r="U11" s="32">
        <v>62224</v>
      </c>
      <c r="V11" s="32">
        <v>58473</v>
      </c>
      <c r="W11" s="32">
        <v>0</v>
      </c>
      <c r="X11" s="32">
        <v>58473</v>
      </c>
      <c r="Y11" s="32">
        <v>64481</v>
      </c>
      <c r="Z11" s="32">
        <v>0</v>
      </c>
      <c r="AA11" s="32">
        <v>64481</v>
      </c>
      <c r="AB11" s="32">
        <v>67919</v>
      </c>
      <c r="AC11" s="32">
        <v>0</v>
      </c>
      <c r="AD11" s="32">
        <v>67919</v>
      </c>
      <c r="AE11" s="33">
        <v>66548</v>
      </c>
      <c r="AF11" s="33">
        <v>0</v>
      </c>
      <c r="AG11" s="33">
        <v>66548</v>
      </c>
      <c r="AH11" s="33">
        <v>73846</v>
      </c>
      <c r="AI11" s="33">
        <v>0</v>
      </c>
      <c r="AJ11" s="33">
        <v>73846</v>
      </c>
      <c r="AK11" s="33">
        <v>72404</v>
      </c>
      <c r="AL11" s="33">
        <v>0</v>
      </c>
      <c r="AM11" s="33">
        <v>72404</v>
      </c>
      <c r="AN11" s="32">
        <f t="shared" si="0"/>
        <v>874281</v>
      </c>
      <c r="AO11" s="32">
        <f t="shared" si="0"/>
        <v>0</v>
      </c>
      <c r="AP11" s="32">
        <f t="shared" si="1"/>
        <v>874281</v>
      </c>
    </row>
    <row r="12" spans="2:42" x14ac:dyDescent="0.2">
      <c r="B12" t="str">
        <f>VLOOKUP(C12,AirportTH!B:C,2,0)</f>
        <v>AOT</v>
      </c>
      <c r="C12" s="31" t="s">
        <v>35</v>
      </c>
      <c r="D12" s="32">
        <v>438794</v>
      </c>
      <c r="E12" s="32">
        <v>872170</v>
      </c>
      <c r="F12" s="32">
        <v>1310964</v>
      </c>
      <c r="G12" s="32">
        <v>441395</v>
      </c>
      <c r="H12" s="32">
        <v>1362693</v>
      </c>
      <c r="I12" s="32">
        <v>1804088</v>
      </c>
      <c r="J12" s="32">
        <v>524496</v>
      </c>
      <c r="K12" s="32">
        <v>1872497</v>
      </c>
      <c r="L12" s="32">
        <v>2396993</v>
      </c>
      <c r="M12" s="32">
        <v>399566</v>
      </c>
      <c r="N12" s="32">
        <v>2151241</v>
      </c>
      <c r="O12" s="32">
        <v>2550807</v>
      </c>
      <c r="P12" s="32">
        <v>354902</v>
      </c>
      <c r="Q12" s="32">
        <v>1913443</v>
      </c>
      <c r="R12" s="32">
        <v>2268345</v>
      </c>
      <c r="S12" s="32">
        <v>346810</v>
      </c>
      <c r="T12" s="32">
        <v>1649525</v>
      </c>
      <c r="U12" s="32">
        <v>1996335</v>
      </c>
      <c r="V12" s="32">
        <v>305818</v>
      </c>
      <c r="W12" s="32">
        <v>1792772</v>
      </c>
      <c r="X12" s="32">
        <v>2098590</v>
      </c>
      <c r="Y12" s="32">
        <v>311336</v>
      </c>
      <c r="Z12" s="32">
        <v>1821691</v>
      </c>
      <c r="AA12" s="32">
        <v>2133027</v>
      </c>
      <c r="AB12" s="32">
        <v>259488</v>
      </c>
      <c r="AC12" s="32">
        <v>2185612</v>
      </c>
      <c r="AD12" s="32">
        <v>2445100</v>
      </c>
      <c r="AE12" s="33">
        <v>320978</v>
      </c>
      <c r="AF12" s="33">
        <v>2896165</v>
      </c>
      <c r="AG12" s="33">
        <v>3217143</v>
      </c>
      <c r="AH12" s="33">
        <v>494251</v>
      </c>
      <c r="AI12" s="33">
        <v>4431013</v>
      </c>
      <c r="AJ12" s="33">
        <v>4925264</v>
      </c>
      <c r="AK12" s="33">
        <v>459031</v>
      </c>
      <c r="AL12" s="33">
        <v>4604882</v>
      </c>
      <c r="AM12" s="33">
        <v>5063913</v>
      </c>
      <c r="AN12" s="32">
        <f t="shared" si="0"/>
        <v>4656865</v>
      </c>
      <c r="AO12" s="32">
        <f t="shared" si="0"/>
        <v>27553704</v>
      </c>
      <c r="AP12" s="32">
        <f t="shared" si="1"/>
        <v>32210569</v>
      </c>
    </row>
    <row r="13" spans="2:42" x14ac:dyDescent="0.2">
      <c r="B13" t="str">
        <f>VLOOKUP(C13,AirportTH!B:C,2,0)</f>
        <v>AOT</v>
      </c>
      <c r="C13" s="31" t="s">
        <v>18</v>
      </c>
      <c r="D13" s="32">
        <v>369279</v>
      </c>
      <c r="E13" s="32">
        <v>338</v>
      </c>
      <c r="F13" s="32">
        <v>369617</v>
      </c>
      <c r="G13" s="32">
        <v>347646</v>
      </c>
      <c r="H13" s="32">
        <v>238</v>
      </c>
      <c r="I13" s="32">
        <v>347884</v>
      </c>
      <c r="J13" s="32">
        <v>335596</v>
      </c>
      <c r="K13" s="32">
        <v>0</v>
      </c>
      <c r="L13" s="32">
        <v>335596</v>
      </c>
      <c r="M13" s="32">
        <v>245321</v>
      </c>
      <c r="N13" s="32">
        <v>0</v>
      </c>
      <c r="O13" s="32">
        <v>245321</v>
      </c>
      <c r="P13" s="32">
        <v>234992</v>
      </c>
      <c r="Q13" s="32">
        <v>0</v>
      </c>
      <c r="R13" s="32">
        <v>234992</v>
      </c>
      <c r="S13" s="32">
        <v>200090</v>
      </c>
      <c r="T13" s="32">
        <v>0</v>
      </c>
      <c r="U13" s="32">
        <v>200090</v>
      </c>
      <c r="V13" s="32">
        <v>230015</v>
      </c>
      <c r="W13" s="32">
        <v>0</v>
      </c>
      <c r="X13" s="32">
        <v>230015</v>
      </c>
      <c r="Y13" s="32">
        <v>225695</v>
      </c>
      <c r="Z13" s="32">
        <v>0</v>
      </c>
      <c r="AA13" s="32">
        <v>225695</v>
      </c>
      <c r="AB13" s="32">
        <v>199534</v>
      </c>
      <c r="AC13" s="32">
        <v>0</v>
      </c>
      <c r="AD13" s="32">
        <v>199534</v>
      </c>
      <c r="AE13" s="33">
        <v>256774</v>
      </c>
      <c r="AF13" s="33">
        <v>0</v>
      </c>
      <c r="AG13" s="33">
        <v>256774</v>
      </c>
      <c r="AH13" s="33">
        <v>248560</v>
      </c>
      <c r="AI13" s="33">
        <v>0</v>
      </c>
      <c r="AJ13" s="33">
        <v>248560</v>
      </c>
      <c r="AK13" s="33">
        <v>283433</v>
      </c>
      <c r="AL13" s="33">
        <v>0</v>
      </c>
      <c r="AM13" s="33">
        <v>283433</v>
      </c>
      <c r="AN13" s="32">
        <f t="shared" si="0"/>
        <v>3176935</v>
      </c>
      <c r="AO13" s="32">
        <f t="shared" si="0"/>
        <v>576</v>
      </c>
      <c r="AP13" s="32">
        <f t="shared" si="1"/>
        <v>3177511</v>
      </c>
    </row>
    <row r="14" spans="2:42" x14ac:dyDescent="0.2">
      <c r="B14" t="str">
        <f>VLOOKUP(C14,AirportTH!B:C,2,0)</f>
        <v>DOA</v>
      </c>
      <c r="C14" s="34" t="s">
        <v>47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6">
        <v>0</v>
      </c>
      <c r="AF14" s="36">
        <v>0</v>
      </c>
      <c r="AG14" s="36">
        <v>0</v>
      </c>
      <c r="AH14" s="36">
        <v>0</v>
      </c>
      <c r="AI14" s="36">
        <v>0</v>
      </c>
      <c r="AJ14" s="36">
        <v>0</v>
      </c>
      <c r="AK14" s="36">
        <v>0</v>
      </c>
      <c r="AL14" s="36">
        <v>0</v>
      </c>
      <c r="AM14" s="36">
        <v>0</v>
      </c>
      <c r="AN14" s="35">
        <f t="shared" si="0"/>
        <v>0</v>
      </c>
      <c r="AO14" s="35">
        <f t="shared" si="0"/>
        <v>0</v>
      </c>
      <c r="AP14" s="35">
        <f t="shared" si="1"/>
        <v>0</v>
      </c>
    </row>
    <row r="15" spans="2:42" x14ac:dyDescent="0.2">
      <c r="B15" t="str">
        <f>VLOOKUP(C15,AirportTH!B:C,2,0)</f>
        <v>DOA</v>
      </c>
      <c r="C15" s="34" t="s">
        <v>14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5">
        <f t="shared" si="0"/>
        <v>0</v>
      </c>
      <c r="AO15" s="35">
        <f t="shared" si="0"/>
        <v>0</v>
      </c>
      <c r="AP15" s="35">
        <f t="shared" si="1"/>
        <v>0</v>
      </c>
    </row>
    <row r="16" spans="2:42" x14ac:dyDescent="0.2">
      <c r="B16" t="str">
        <f>VLOOKUP(C16,AirportTH!B:C,2,0)</f>
        <v>DOA</v>
      </c>
      <c r="C16" s="34" t="s">
        <v>17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5">
        <f t="shared" si="0"/>
        <v>0</v>
      </c>
      <c r="AO16" s="35">
        <f t="shared" si="0"/>
        <v>0</v>
      </c>
      <c r="AP16" s="35">
        <f t="shared" si="1"/>
        <v>0</v>
      </c>
    </row>
    <row r="17" spans="2:42" x14ac:dyDescent="0.2">
      <c r="B17" t="str">
        <f>VLOOKUP(C17,AirportTH!B:C,2,0)</f>
        <v>DOA</v>
      </c>
      <c r="C17" s="34" t="s">
        <v>19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  <c r="AJ17" s="36">
        <v>0</v>
      </c>
      <c r="AK17" s="36">
        <v>0</v>
      </c>
      <c r="AL17" s="36">
        <v>0</v>
      </c>
      <c r="AM17" s="36">
        <v>0</v>
      </c>
      <c r="AN17" s="35">
        <f t="shared" si="0"/>
        <v>0</v>
      </c>
      <c r="AO17" s="35">
        <f t="shared" si="0"/>
        <v>0</v>
      </c>
      <c r="AP17" s="35">
        <f t="shared" si="1"/>
        <v>0</v>
      </c>
    </row>
    <row r="18" spans="2:42" x14ac:dyDescent="0.2">
      <c r="B18" t="str">
        <f>VLOOKUP(C18,AirportTH!B:C,2,0)</f>
        <v>DOA</v>
      </c>
      <c r="C18" s="34" t="s">
        <v>20</v>
      </c>
      <c r="D18" s="35">
        <v>19436</v>
      </c>
      <c r="E18" s="35">
        <v>0</v>
      </c>
      <c r="F18" s="35">
        <v>19436</v>
      </c>
      <c r="G18" s="35">
        <v>19293</v>
      </c>
      <c r="H18" s="35">
        <v>0</v>
      </c>
      <c r="I18" s="35">
        <v>19293</v>
      </c>
      <c r="J18" s="35">
        <v>24648</v>
      </c>
      <c r="K18" s="35">
        <v>0</v>
      </c>
      <c r="L18" s="35">
        <v>24648</v>
      </c>
      <c r="M18" s="35">
        <v>19820</v>
      </c>
      <c r="N18" s="35">
        <v>0</v>
      </c>
      <c r="O18" s="35">
        <v>19820</v>
      </c>
      <c r="P18" s="35">
        <v>23372</v>
      </c>
      <c r="Q18" s="35">
        <v>0</v>
      </c>
      <c r="R18" s="35">
        <v>23372</v>
      </c>
      <c r="S18" s="35">
        <v>25902</v>
      </c>
      <c r="T18" s="35">
        <v>0</v>
      </c>
      <c r="U18" s="35">
        <v>25902</v>
      </c>
      <c r="V18" s="35">
        <v>24950</v>
      </c>
      <c r="W18" s="35">
        <v>0</v>
      </c>
      <c r="X18" s="35">
        <v>24950</v>
      </c>
      <c r="Y18" s="35">
        <v>25277</v>
      </c>
      <c r="Z18" s="35">
        <v>0</v>
      </c>
      <c r="AA18" s="35">
        <v>25277</v>
      </c>
      <c r="AB18" s="35">
        <v>24125</v>
      </c>
      <c r="AC18" s="35">
        <v>0</v>
      </c>
      <c r="AD18" s="35">
        <v>24125</v>
      </c>
      <c r="AE18" s="36">
        <v>22087</v>
      </c>
      <c r="AF18" s="36">
        <v>0</v>
      </c>
      <c r="AG18" s="36">
        <v>22087</v>
      </c>
      <c r="AH18" s="36">
        <v>21901</v>
      </c>
      <c r="AI18" s="36">
        <v>0</v>
      </c>
      <c r="AJ18" s="36">
        <v>21901</v>
      </c>
      <c r="AK18" s="36">
        <v>28391</v>
      </c>
      <c r="AL18" s="36">
        <v>0</v>
      </c>
      <c r="AM18" s="36">
        <v>28391</v>
      </c>
      <c r="AN18" s="35">
        <f t="shared" si="0"/>
        <v>279202</v>
      </c>
      <c r="AO18" s="35">
        <f t="shared" si="0"/>
        <v>0</v>
      </c>
      <c r="AP18" s="35">
        <f t="shared" si="1"/>
        <v>279202</v>
      </c>
    </row>
    <row r="19" spans="2:42" x14ac:dyDescent="0.2">
      <c r="B19" t="str">
        <f>VLOOKUP(C19,AirportTH!B:C,2,0)</f>
        <v>DOA</v>
      </c>
      <c r="C19" s="34" t="s">
        <v>22</v>
      </c>
      <c r="D19" s="35">
        <v>36519</v>
      </c>
      <c r="E19" s="35">
        <v>0</v>
      </c>
      <c r="F19" s="35">
        <v>36519</v>
      </c>
      <c r="G19" s="35">
        <v>43275</v>
      </c>
      <c r="H19" s="35">
        <v>0</v>
      </c>
      <c r="I19" s="35">
        <v>43275</v>
      </c>
      <c r="J19" s="35">
        <v>42946</v>
      </c>
      <c r="K19" s="35">
        <v>0</v>
      </c>
      <c r="L19" s="35">
        <v>42946</v>
      </c>
      <c r="M19" s="35">
        <v>29888</v>
      </c>
      <c r="N19" s="35">
        <v>0</v>
      </c>
      <c r="O19" s="35">
        <v>29888</v>
      </c>
      <c r="P19" s="35">
        <v>24876</v>
      </c>
      <c r="Q19" s="35">
        <v>0</v>
      </c>
      <c r="R19" s="35">
        <v>24876</v>
      </c>
      <c r="S19" s="35">
        <v>20050</v>
      </c>
      <c r="T19" s="35">
        <v>0</v>
      </c>
      <c r="U19" s="35">
        <v>20050</v>
      </c>
      <c r="V19" s="35">
        <v>22006</v>
      </c>
      <c r="W19" s="35">
        <v>0</v>
      </c>
      <c r="X19" s="35">
        <v>22006</v>
      </c>
      <c r="Y19" s="35">
        <v>24461</v>
      </c>
      <c r="Z19" s="35">
        <v>0</v>
      </c>
      <c r="AA19" s="35">
        <v>24461</v>
      </c>
      <c r="AB19" s="35">
        <v>24832</v>
      </c>
      <c r="AC19" s="35">
        <v>0</v>
      </c>
      <c r="AD19" s="35">
        <v>24832</v>
      </c>
      <c r="AE19" s="36">
        <v>24680</v>
      </c>
      <c r="AF19" s="36">
        <v>0</v>
      </c>
      <c r="AG19" s="36">
        <v>24680</v>
      </c>
      <c r="AH19" s="36">
        <v>32222</v>
      </c>
      <c r="AI19" s="36">
        <v>0</v>
      </c>
      <c r="AJ19" s="36">
        <v>32222</v>
      </c>
      <c r="AK19" s="36">
        <v>37101</v>
      </c>
      <c r="AL19" s="36">
        <v>0</v>
      </c>
      <c r="AM19" s="36">
        <v>37101</v>
      </c>
      <c r="AN19" s="35">
        <f t="shared" si="0"/>
        <v>362856</v>
      </c>
      <c r="AO19" s="35">
        <f t="shared" si="0"/>
        <v>0</v>
      </c>
      <c r="AP19" s="35">
        <f t="shared" si="1"/>
        <v>362856</v>
      </c>
    </row>
    <row r="20" spans="2:42" x14ac:dyDescent="0.2">
      <c r="B20" t="str">
        <f>VLOOKUP(C20,AirportTH!B:C,2,0)</f>
        <v>DOA</v>
      </c>
      <c r="C20" s="34" t="s">
        <v>23</v>
      </c>
      <c r="D20" s="35">
        <v>313</v>
      </c>
      <c r="E20" s="35">
        <v>0</v>
      </c>
      <c r="F20" s="35">
        <v>313</v>
      </c>
      <c r="G20" s="35">
        <v>657</v>
      </c>
      <c r="H20" s="35">
        <v>0</v>
      </c>
      <c r="I20" s="35">
        <v>657</v>
      </c>
      <c r="J20" s="35">
        <v>631</v>
      </c>
      <c r="K20" s="35">
        <v>0</v>
      </c>
      <c r="L20" s="35">
        <v>631</v>
      </c>
      <c r="M20" s="35">
        <v>713</v>
      </c>
      <c r="N20" s="35">
        <v>0</v>
      </c>
      <c r="O20" s="35">
        <v>713</v>
      </c>
      <c r="P20" s="35">
        <v>845</v>
      </c>
      <c r="Q20" s="35">
        <v>0</v>
      </c>
      <c r="R20" s="35">
        <v>845</v>
      </c>
      <c r="S20" s="35">
        <v>415</v>
      </c>
      <c r="T20" s="35">
        <v>0</v>
      </c>
      <c r="U20" s="35">
        <v>415</v>
      </c>
      <c r="V20" s="35">
        <v>526</v>
      </c>
      <c r="W20" s="35">
        <v>0</v>
      </c>
      <c r="X20" s="35">
        <v>526</v>
      </c>
      <c r="Y20" s="35">
        <v>634</v>
      </c>
      <c r="Z20" s="35">
        <v>0</v>
      </c>
      <c r="AA20" s="35">
        <v>634</v>
      </c>
      <c r="AB20" s="35">
        <v>502</v>
      </c>
      <c r="AC20" s="35">
        <v>0</v>
      </c>
      <c r="AD20" s="35">
        <v>502</v>
      </c>
      <c r="AE20" s="36">
        <v>1899</v>
      </c>
      <c r="AF20" s="36">
        <v>0</v>
      </c>
      <c r="AG20" s="36">
        <v>1899</v>
      </c>
      <c r="AH20" s="36">
        <v>874</v>
      </c>
      <c r="AI20" s="36">
        <v>0</v>
      </c>
      <c r="AJ20" s="36">
        <v>874</v>
      </c>
      <c r="AK20" s="36">
        <v>1910</v>
      </c>
      <c r="AL20" s="36">
        <v>0</v>
      </c>
      <c r="AM20" s="36">
        <v>1910</v>
      </c>
      <c r="AN20" s="35">
        <f t="shared" si="0"/>
        <v>9919</v>
      </c>
      <c r="AO20" s="35">
        <f t="shared" si="0"/>
        <v>0</v>
      </c>
      <c r="AP20" s="35">
        <f t="shared" si="1"/>
        <v>9919</v>
      </c>
    </row>
    <row r="21" spans="2:42" x14ac:dyDescent="0.2">
      <c r="B21" t="str">
        <f>VLOOKUP(C21,AirportTH!B:C,2,0)</f>
        <v>DOA</v>
      </c>
      <c r="C21" s="34" t="s">
        <v>24</v>
      </c>
      <c r="D21" s="35">
        <v>274</v>
      </c>
      <c r="E21" s="35">
        <v>0</v>
      </c>
      <c r="F21" s="35">
        <v>274</v>
      </c>
      <c r="G21" s="35">
        <v>341</v>
      </c>
      <c r="H21" s="35">
        <v>0</v>
      </c>
      <c r="I21" s="35">
        <v>341</v>
      </c>
      <c r="J21" s="35">
        <v>110</v>
      </c>
      <c r="K21" s="35">
        <v>0</v>
      </c>
      <c r="L21" s="35">
        <v>110</v>
      </c>
      <c r="M21" s="35">
        <v>4</v>
      </c>
      <c r="N21" s="35">
        <v>0</v>
      </c>
      <c r="O21" s="35">
        <v>4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6">
        <v>0</v>
      </c>
      <c r="AF21" s="36">
        <v>0</v>
      </c>
      <c r="AG21" s="36">
        <v>0</v>
      </c>
      <c r="AH21" s="36">
        <v>0</v>
      </c>
      <c r="AI21" s="36">
        <v>0</v>
      </c>
      <c r="AJ21" s="36">
        <v>0</v>
      </c>
      <c r="AK21" s="36">
        <v>0</v>
      </c>
      <c r="AL21" s="36">
        <v>0</v>
      </c>
      <c r="AM21" s="36">
        <v>0</v>
      </c>
      <c r="AN21" s="35">
        <f t="shared" si="0"/>
        <v>729</v>
      </c>
      <c r="AO21" s="35">
        <f t="shared" si="0"/>
        <v>0</v>
      </c>
      <c r="AP21" s="35">
        <f t="shared" si="1"/>
        <v>729</v>
      </c>
    </row>
    <row r="22" spans="2:42" x14ac:dyDescent="0.2">
      <c r="B22" t="str">
        <f>VLOOKUP(C22,AirportTH!B:C,2,0)</f>
        <v>DOA</v>
      </c>
      <c r="C22" s="34" t="s">
        <v>25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5">
        <f t="shared" si="0"/>
        <v>0</v>
      </c>
      <c r="AO22" s="35">
        <f t="shared" si="0"/>
        <v>0</v>
      </c>
      <c r="AP22" s="35">
        <f t="shared" si="1"/>
        <v>0</v>
      </c>
    </row>
    <row r="23" spans="2:42" x14ac:dyDescent="0.2">
      <c r="B23" t="str">
        <f>VLOOKUP(C23,AirportTH!B:C,2,0)</f>
        <v>DOA</v>
      </c>
      <c r="C23" s="34" t="s">
        <v>26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5">
        <f t="shared" si="0"/>
        <v>0</v>
      </c>
      <c r="AO23" s="35">
        <f t="shared" si="0"/>
        <v>0</v>
      </c>
      <c r="AP23" s="35">
        <f t="shared" si="1"/>
        <v>0</v>
      </c>
    </row>
    <row r="24" spans="2:42" x14ac:dyDescent="0.2">
      <c r="B24" t="str">
        <f>VLOOKUP(C24,AirportTH!B:C,2,0)</f>
        <v>DOA</v>
      </c>
      <c r="C24" s="34" t="s">
        <v>27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0</v>
      </c>
      <c r="AK24" s="36">
        <v>0</v>
      </c>
      <c r="AL24" s="36">
        <v>0</v>
      </c>
      <c r="AM24" s="36">
        <v>0</v>
      </c>
      <c r="AN24" s="35">
        <f t="shared" si="0"/>
        <v>0</v>
      </c>
      <c r="AO24" s="35">
        <f t="shared" si="0"/>
        <v>0</v>
      </c>
      <c r="AP24" s="35">
        <f t="shared" si="1"/>
        <v>0</v>
      </c>
    </row>
    <row r="25" spans="2:42" x14ac:dyDescent="0.2">
      <c r="B25" t="str">
        <f>VLOOKUP(C25,AirportTH!B:C,2,0)</f>
        <v>DOA</v>
      </c>
      <c r="C25" s="34" t="s">
        <v>29</v>
      </c>
      <c r="D25" s="35">
        <v>45442</v>
      </c>
      <c r="E25" s="35">
        <v>0</v>
      </c>
      <c r="F25" s="35">
        <v>45442</v>
      </c>
      <c r="G25" s="35">
        <v>43439</v>
      </c>
      <c r="H25" s="35">
        <v>0</v>
      </c>
      <c r="I25" s="35">
        <v>43439</v>
      </c>
      <c r="J25" s="35">
        <v>45025</v>
      </c>
      <c r="K25" s="35">
        <v>0</v>
      </c>
      <c r="L25" s="35">
        <v>45025</v>
      </c>
      <c r="M25" s="35">
        <v>30333</v>
      </c>
      <c r="N25" s="35">
        <v>0</v>
      </c>
      <c r="O25" s="35">
        <v>30333</v>
      </c>
      <c r="P25" s="35">
        <v>21307</v>
      </c>
      <c r="Q25" s="35">
        <v>0</v>
      </c>
      <c r="R25" s="35">
        <v>21307</v>
      </c>
      <c r="S25" s="35">
        <v>13136</v>
      </c>
      <c r="T25" s="35">
        <v>0</v>
      </c>
      <c r="U25" s="35">
        <v>13136</v>
      </c>
      <c r="V25" s="35">
        <v>17692</v>
      </c>
      <c r="W25" s="35">
        <v>0</v>
      </c>
      <c r="X25" s="35">
        <v>17692</v>
      </c>
      <c r="Y25" s="35">
        <v>21385</v>
      </c>
      <c r="Z25" s="35">
        <v>0</v>
      </c>
      <c r="AA25" s="35">
        <v>21385</v>
      </c>
      <c r="AB25" s="35">
        <v>42944</v>
      </c>
      <c r="AC25" s="35">
        <v>0</v>
      </c>
      <c r="AD25" s="35">
        <v>42944</v>
      </c>
      <c r="AE25" s="36">
        <v>44065</v>
      </c>
      <c r="AF25" s="36">
        <v>0</v>
      </c>
      <c r="AG25" s="36">
        <v>44065</v>
      </c>
      <c r="AH25" s="36">
        <v>29990</v>
      </c>
      <c r="AI25" s="36">
        <v>0</v>
      </c>
      <c r="AJ25" s="36">
        <v>29990</v>
      </c>
      <c r="AK25" s="36">
        <v>29183</v>
      </c>
      <c r="AL25" s="36">
        <v>0</v>
      </c>
      <c r="AM25" s="36">
        <v>29183</v>
      </c>
      <c r="AN25" s="35">
        <f t="shared" si="0"/>
        <v>383941</v>
      </c>
      <c r="AO25" s="35">
        <f t="shared" si="0"/>
        <v>0</v>
      </c>
      <c r="AP25" s="35">
        <f t="shared" si="1"/>
        <v>383941</v>
      </c>
    </row>
    <row r="26" spans="2:42" x14ac:dyDescent="0.2">
      <c r="B26" t="str">
        <f>VLOOKUP(C26,AirportTH!B:C,2,0)</f>
        <v>DOA</v>
      </c>
      <c r="C26" s="34" t="s">
        <v>28</v>
      </c>
      <c r="D26" s="35">
        <v>0</v>
      </c>
      <c r="E26" s="35">
        <v>0</v>
      </c>
      <c r="F26" s="35">
        <v>0</v>
      </c>
      <c r="G26" s="35">
        <v>4</v>
      </c>
      <c r="H26" s="35">
        <v>0</v>
      </c>
      <c r="I26" s="35">
        <v>4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  <c r="AJ26" s="36">
        <v>0</v>
      </c>
      <c r="AK26" s="36">
        <v>0</v>
      </c>
      <c r="AL26" s="36">
        <v>0</v>
      </c>
      <c r="AM26" s="36">
        <v>0</v>
      </c>
      <c r="AN26" s="35">
        <f t="shared" si="0"/>
        <v>4</v>
      </c>
      <c r="AO26" s="35">
        <f t="shared" si="0"/>
        <v>0</v>
      </c>
      <c r="AP26" s="35">
        <f t="shared" si="1"/>
        <v>4</v>
      </c>
    </row>
    <row r="27" spans="2:42" x14ac:dyDescent="0.2">
      <c r="B27" t="str">
        <f>VLOOKUP(C27,AirportTH!B:C,2,0)</f>
        <v>DOA</v>
      </c>
      <c r="C27" s="34" t="s">
        <v>30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1</v>
      </c>
      <c r="K27" s="35">
        <v>0</v>
      </c>
      <c r="L27" s="35">
        <v>1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6">
        <v>0</v>
      </c>
      <c r="AF27" s="36">
        <v>0</v>
      </c>
      <c r="AG27" s="36">
        <v>0</v>
      </c>
      <c r="AH27" s="36">
        <v>1</v>
      </c>
      <c r="AI27" s="36">
        <v>0</v>
      </c>
      <c r="AJ27" s="36">
        <v>1</v>
      </c>
      <c r="AK27" s="36">
        <v>0</v>
      </c>
      <c r="AL27" s="36">
        <v>0</v>
      </c>
      <c r="AM27" s="36">
        <v>0</v>
      </c>
      <c r="AN27" s="35">
        <f t="shared" si="0"/>
        <v>2</v>
      </c>
      <c r="AO27" s="35">
        <f t="shared" si="0"/>
        <v>0</v>
      </c>
      <c r="AP27" s="35">
        <f t="shared" si="1"/>
        <v>2</v>
      </c>
    </row>
    <row r="28" spans="2:42" x14ac:dyDescent="0.2">
      <c r="B28" t="str">
        <f>VLOOKUP(C28,AirportTH!B:C,2,0)</f>
        <v>DOA</v>
      </c>
      <c r="C28" s="34" t="s">
        <v>31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5">
        <f t="shared" si="0"/>
        <v>0</v>
      </c>
      <c r="AO28" s="35">
        <f t="shared" si="0"/>
        <v>0</v>
      </c>
      <c r="AP28" s="35">
        <f t="shared" si="1"/>
        <v>0</v>
      </c>
    </row>
    <row r="29" spans="2:42" x14ac:dyDescent="0.2">
      <c r="B29" t="str">
        <f>VLOOKUP(C29,AirportTH!B:C,2,0)</f>
        <v>DOA</v>
      </c>
      <c r="C29" s="34" t="s">
        <v>46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43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5">
        <f t="shared" si="0"/>
        <v>0</v>
      </c>
      <c r="AO29" s="35">
        <f t="shared" si="0"/>
        <v>0</v>
      </c>
      <c r="AP29" s="35">
        <f t="shared" si="1"/>
        <v>0</v>
      </c>
    </row>
    <row r="30" spans="2:42" x14ac:dyDescent="0.2">
      <c r="B30" t="str">
        <f>VLOOKUP(C30,AirportTH!B:C,2,0)</f>
        <v>DOA</v>
      </c>
      <c r="C30" s="34" t="s">
        <v>34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5">
        <f t="shared" si="0"/>
        <v>0</v>
      </c>
      <c r="AO30" s="35">
        <f t="shared" si="0"/>
        <v>0</v>
      </c>
      <c r="AP30" s="35">
        <f t="shared" si="1"/>
        <v>0</v>
      </c>
    </row>
    <row r="31" spans="2:42" x14ac:dyDescent="0.2">
      <c r="B31" t="str">
        <f>VLOOKUP(C31,AirportTH!B:C,2,0)</f>
        <v>DOA</v>
      </c>
      <c r="C31" s="34" t="s">
        <v>32</v>
      </c>
      <c r="D31" s="35">
        <v>3053</v>
      </c>
      <c r="E31" s="35">
        <v>0</v>
      </c>
      <c r="F31" s="35">
        <v>3053</v>
      </c>
      <c r="G31" s="35">
        <v>2572</v>
      </c>
      <c r="H31" s="35">
        <v>0</v>
      </c>
      <c r="I31" s="35">
        <v>2572</v>
      </c>
      <c r="J31" s="35">
        <v>2734</v>
      </c>
      <c r="K31" s="35">
        <v>0</v>
      </c>
      <c r="L31" s="35">
        <v>2734</v>
      </c>
      <c r="M31" s="35">
        <v>2594</v>
      </c>
      <c r="N31" s="35">
        <v>0</v>
      </c>
      <c r="O31" s="35">
        <v>2594</v>
      </c>
      <c r="P31" s="35">
        <v>1092</v>
      </c>
      <c r="Q31" s="35">
        <v>0</v>
      </c>
      <c r="R31" s="35">
        <v>1092</v>
      </c>
      <c r="S31" s="35">
        <v>829</v>
      </c>
      <c r="T31" s="35">
        <v>0</v>
      </c>
      <c r="U31" s="35">
        <v>829</v>
      </c>
      <c r="V31" s="35">
        <v>584</v>
      </c>
      <c r="W31" s="35">
        <v>0</v>
      </c>
      <c r="X31" s="35">
        <v>584</v>
      </c>
      <c r="Y31" s="35">
        <v>322</v>
      </c>
      <c r="Z31" s="35">
        <v>0</v>
      </c>
      <c r="AA31" s="35">
        <v>322</v>
      </c>
      <c r="AB31" s="35">
        <v>243</v>
      </c>
      <c r="AC31" s="35">
        <v>0</v>
      </c>
      <c r="AD31" s="35">
        <v>243</v>
      </c>
      <c r="AE31" s="36">
        <v>327</v>
      </c>
      <c r="AF31" s="36">
        <v>0</v>
      </c>
      <c r="AG31" s="36">
        <v>327</v>
      </c>
      <c r="AH31" s="36">
        <v>260</v>
      </c>
      <c r="AI31" s="36">
        <v>0</v>
      </c>
      <c r="AJ31" s="36">
        <v>260</v>
      </c>
      <c r="AK31" s="36">
        <v>1018</v>
      </c>
      <c r="AL31" s="36">
        <v>0</v>
      </c>
      <c r="AM31" s="36">
        <v>1018</v>
      </c>
      <c r="AN31" s="35">
        <f t="shared" si="0"/>
        <v>15628</v>
      </c>
      <c r="AO31" s="35">
        <f t="shared" si="0"/>
        <v>0</v>
      </c>
      <c r="AP31" s="35">
        <f t="shared" si="1"/>
        <v>15628</v>
      </c>
    </row>
    <row r="32" spans="2:42" x14ac:dyDescent="0.2">
      <c r="B32" t="str">
        <f>VLOOKUP(C32,AirportTH!B:C,2,0)</f>
        <v>DOA</v>
      </c>
      <c r="C32" s="34" t="s">
        <v>33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6">
        <v>0</v>
      </c>
      <c r="AF32" s="36">
        <v>0</v>
      </c>
      <c r="AG32" s="36">
        <v>0</v>
      </c>
      <c r="AH32" s="36">
        <v>0</v>
      </c>
      <c r="AI32" s="36">
        <v>0</v>
      </c>
      <c r="AJ32" s="36">
        <v>0</v>
      </c>
      <c r="AK32" s="36">
        <v>0</v>
      </c>
      <c r="AL32" s="36">
        <v>0</v>
      </c>
      <c r="AM32" s="36">
        <v>0</v>
      </c>
      <c r="AN32" s="35">
        <f t="shared" si="0"/>
        <v>0</v>
      </c>
      <c r="AO32" s="35">
        <f t="shared" si="0"/>
        <v>0</v>
      </c>
      <c r="AP32" s="35">
        <f t="shared" si="1"/>
        <v>0</v>
      </c>
    </row>
    <row r="33" spans="2:45" x14ac:dyDescent="0.2">
      <c r="B33" t="str">
        <f>VLOOKUP(C33,AirportTH!B:C,2,0)</f>
        <v>DOA</v>
      </c>
      <c r="C33" s="34" t="s">
        <v>36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>
        <v>0</v>
      </c>
      <c r="AM33" s="36">
        <v>0</v>
      </c>
      <c r="AN33" s="35">
        <f t="shared" si="0"/>
        <v>0</v>
      </c>
      <c r="AO33" s="35">
        <f t="shared" si="0"/>
        <v>0</v>
      </c>
      <c r="AP33" s="35">
        <f t="shared" si="1"/>
        <v>0</v>
      </c>
    </row>
    <row r="34" spans="2:45" x14ac:dyDescent="0.2">
      <c r="B34" t="str">
        <f>VLOOKUP(C34,AirportTH!B:C,2,0)</f>
        <v>DOA</v>
      </c>
      <c r="C34" s="34" t="s">
        <v>37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44">
        <v>0</v>
      </c>
      <c r="AF34" s="36">
        <v>0</v>
      </c>
      <c r="AG34" s="36">
        <v>0</v>
      </c>
      <c r="AH34" s="36">
        <v>0</v>
      </c>
      <c r="AI34" s="36">
        <v>0</v>
      </c>
      <c r="AJ34" s="36">
        <v>0</v>
      </c>
      <c r="AK34" s="36">
        <v>0</v>
      </c>
      <c r="AL34" s="36">
        <v>0</v>
      </c>
      <c r="AM34" s="36">
        <v>0</v>
      </c>
      <c r="AN34" s="35">
        <f t="shared" si="0"/>
        <v>0</v>
      </c>
      <c r="AO34" s="35">
        <f t="shared" si="0"/>
        <v>0</v>
      </c>
      <c r="AP34" s="35">
        <f t="shared" si="1"/>
        <v>0</v>
      </c>
    </row>
    <row r="35" spans="2:45" x14ac:dyDescent="0.2">
      <c r="B35" t="str">
        <f>VLOOKUP(C35,AirportTH!B:C,2,0)</f>
        <v>DOA</v>
      </c>
      <c r="C35" s="34" t="s">
        <v>38</v>
      </c>
      <c r="D35" s="35">
        <v>8931</v>
      </c>
      <c r="E35" s="35">
        <v>0</v>
      </c>
      <c r="F35" s="35">
        <v>8931</v>
      </c>
      <c r="G35" s="35">
        <v>7198</v>
      </c>
      <c r="H35" s="35">
        <v>0</v>
      </c>
      <c r="I35" s="35">
        <v>7198</v>
      </c>
      <c r="J35" s="35">
        <v>7645</v>
      </c>
      <c r="K35" s="35">
        <v>0</v>
      </c>
      <c r="L35" s="35">
        <v>7645</v>
      </c>
      <c r="M35" s="35">
        <v>9466</v>
      </c>
      <c r="N35" s="35">
        <v>0</v>
      </c>
      <c r="O35" s="35">
        <v>9466</v>
      </c>
      <c r="P35" s="35">
        <v>5813</v>
      </c>
      <c r="Q35" s="35">
        <v>0</v>
      </c>
      <c r="R35" s="35">
        <v>5813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6">
        <v>0</v>
      </c>
      <c r="AF35" s="36">
        <v>0</v>
      </c>
      <c r="AG35" s="36">
        <v>0</v>
      </c>
      <c r="AH35" s="36">
        <v>186</v>
      </c>
      <c r="AI35" s="36">
        <v>0</v>
      </c>
      <c r="AJ35" s="36">
        <v>186</v>
      </c>
      <c r="AK35" s="36">
        <v>0</v>
      </c>
      <c r="AL35" s="36">
        <v>0</v>
      </c>
      <c r="AM35" s="36">
        <v>0</v>
      </c>
      <c r="AN35" s="35">
        <f t="shared" si="0"/>
        <v>39239</v>
      </c>
      <c r="AO35" s="35">
        <f t="shared" si="0"/>
        <v>0</v>
      </c>
      <c r="AP35" s="35">
        <f t="shared" si="1"/>
        <v>39239</v>
      </c>
    </row>
    <row r="36" spans="2:45" x14ac:dyDescent="0.2">
      <c r="B36" t="str">
        <f>VLOOKUP(C36,AirportTH!B:C,2,0)</f>
        <v>DOA</v>
      </c>
      <c r="C36" s="34" t="s">
        <v>40</v>
      </c>
      <c r="D36" s="35">
        <v>55974</v>
      </c>
      <c r="E36" s="35">
        <v>0</v>
      </c>
      <c r="F36" s="35">
        <v>55974</v>
      </c>
      <c r="G36" s="35">
        <v>65615</v>
      </c>
      <c r="H36" s="35">
        <v>0</v>
      </c>
      <c r="I36" s="35">
        <v>65615</v>
      </c>
      <c r="J36" s="35">
        <v>68278</v>
      </c>
      <c r="K36" s="35">
        <v>0</v>
      </c>
      <c r="L36" s="35">
        <v>68278</v>
      </c>
      <c r="M36" s="35">
        <v>58444</v>
      </c>
      <c r="N36" s="35">
        <v>0</v>
      </c>
      <c r="O36" s="35">
        <v>58444</v>
      </c>
      <c r="P36" s="35">
        <v>50038</v>
      </c>
      <c r="Q36" s="35">
        <v>0</v>
      </c>
      <c r="R36" s="35">
        <v>50038</v>
      </c>
      <c r="S36" s="35">
        <v>45949.5</v>
      </c>
      <c r="T36" s="35">
        <v>0</v>
      </c>
      <c r="U36" s="35">
        <v>45949.5</v>
      </c>
      <c r="V36" s="35">
        <v>49108</v>
      </c>
      <c r="W36" s="35">
        <v>0</v>
      </c>
      <c r="X36" s="35">
        <v>49108</v>
      </c>
      <c r="Y36" s="35">
        <v>48435</v>
      </c>
      <c r="Z36" s="35">
        <v>0</v>
      </c>
      <c r="AA36" s="35">
        <v>48435</v>
      </c>
      <c r="AB36" s="35">
        <v>53780</v>
      </c>
      <c r="AC36" s="35">
        <v>0</v>
      </c>
      <c r="AD36" s="35">
        <v>53780</v>
      </c>
      <c r="AE36" s="36">
        <v>53816</v>
      </c>
      <c r="AF36" s="36">
        <v>0</v>
      </c>
      <c r="AG36" s="36">
        <v>53816</v>
      </c>
      <c r="AH36" s="36">
        <v>55349</v>
      </c>
      <c r="AI36" s="36">
        <v>0</v>
      </c>
      <c r="AJ36" s="36">
        <v>55349</v>
      </c>
      <c r="AK36" s="36">
        <v>50546</v>
      </c>
      <c r="AL36" s="36">
        <v>0</v>
      </c>
      <c r="AM36" s="36">
        <v>50546</v>
      </c>
      <c r="AN36" s="35">
        <f t="shared" si="0"/>
        <v>655332.5</v>
      </c>
      <c r="AO36" s="35">
        <f t="shared" si="0"/>
        <v>0</v>
      </c>
      <c r="AP36" s="35">
        <f t="shared" si="1"/>
        <v>655332.5</v>
      </c>
    </row>
    <row r="37" spans="2:45" x14ac:dyDescent="0.2">
      <c r="B37" t="str">
        <f>VLOOKUP(C37,AirportTH!B:C,2,0)</f>
        <v>DOA</v>
      </c>
      <c r="C37" s="34" t="s">
        <v>41</v>
      </c>
      <c r="D37" s="35">
        <v>16550</v>
      </c>
      <c r="E37" s="35">
        <v>0</v>
      </c>
      <c r="F37" s="35">
        <v>16550</v>
      </c>
      <c r="G37" s="35">
        <v>23913</v>
      </c>
      <c r="H37" s="35">
        <v>0</v>
      </c>
      <c r="I37" s="35">
        <v>23913</v>
      </c>
      <c r="J37" s="35">
        <v>34322</v>
      </c>
      <c r="K37" s="35">
        <v>0</v>
      </c>
      <c r="L37" s="35">
        <v>34322</v>
      </c>
      <c r="M37" s="35">
        <v>13444</v>
      </c>
      <c r="N37" s="35">
        <v>0</v>
      </c>
      <c r="O37" s="35">
        <v>13444</v>
      </c>
      <c r="P37" s="35">
        <v>15927</v>
      </c>
      <c r="Q37" s="35">
        <v>0</v>
      </c>
      <c r="R37" s="35">
        <v>15927</v>
      </c>
      <c r="S37" s="35">
        <v>9954</v>
      </c>
      <c r="T37" s="35">
        <v>0</v>
      </c>
      <c r="U37" s="35">
        <v>9954</v>
      </c>
      <c r="V37" s="35">
        <v>9623</v>
      </c>
      <c r="W37" s="35">
        <v>0</v>
      </c>
      <c r="X37" s="35">
        <v>9623</v>
      </c>
      <c r="Y37" s="35">
        <v>11406</v>
      </c>
      <c r="Z37" s="35">
        <v>0</v>
      </c>
      <c r="AA37" s="35">
        <v>11406</v>
      </c>
      <c r="AB37" s="45">
        <v>8353</v>
      </c>
      <c r="AC37" s="35">
        <v>0</v>
      </c>
      <c r="AD37" s="35">
        <v>8353</v>
      </c>
      <c r="AE37" s="36">
        <v>9729</v>
      </c>
      <c r="AF37" s="36">
        <v>0</v>
      </c>
      <c r="AG37" s="36">
        <v>9729</v>
      </c>
      <c r="AH37" s="36">
        <v>8863</v>
      </c>
      <c r="AI37" s="36">
        <v>0</v>
      </c>
      <c r="AJ37" s="36">
        <v>8863</v>
      </c>
      <c r="AK37" s="36">
        <v>21971</v>
      </c>
      <c r="AL37" s="36">
        <v>0</v>
      </c>
      <c r="AM37" s="36">
        <v>21971</v>
      </c>
      <c r="AN37" s="35">
        <f t="shared" si="0"/>
        <v>184055</v>
      </c>
      <c r="AO37" s="35">
        <f t="shared" si="0"/>
        <v>0</v>
      </c>
      <c r="AP37" s="35">
        <f t="shared" si="1"/>
        <v>184055</v>
      </c>
    </row>
    <row r="38" spans="2:45" x14ac:dyDescent="0.2">
      <c r="B38" t="str">
        <f>VLOOKUP(C38,AirportTH!B:C,2,0)</f>
        <v>DOA</v>
      </c>
      <c r="C38" s="34" t="s">
        <v>43</v>
      </c>
      <c r="D38" s="35">
        <v>21807</v>
      </c>
      <c r="E38" s="35">
        <v>0</v>
      </c>
      <c r="F38" s="35">
        <v>21807</v>
      </c>
      <c r="G38" s="35">
        <v>29300</v>
      </c>
      <c r="H38" s="35">
        <v>0</v>
      </c>
      <c r="I38" s="35">
        <v>29300</v>
      </c>
      <c r="J38" s="35">
        <v>33444</v>
      </c>
      <c r="K38" s="35">
        <v>0</v>
      </c>
      <c r="L38" s="35">
        <v>33444</v>
      </c>
      <c r="M38" s="35">
        <v>26663</v>
      </c>
      <c r="N38" s="35">
        <v>0</v>
      </c>
      <c r="O38" s="35">
        <v>26663</v>
      </c>
      <c r="P38" s="35">
        <v>20686</v>
      </c>
      <c r="Q38" s="35">
        <v>0</v>
      </c>
      <c r="R38" s="35">
        <v>20686</v>
      </c>
      <c r="S38" s="35">
        <v>20524</v>
      </c>
      <c r="T38" s="35">
        <v>0</v>
      </c>
      <c r="U38" s="35">
        <v>20524</v>
      </c>
      <c r="V38" s="35">
        <v>25705</v>
      </c>
      <c r="W38" s="35">
        <v>0</v>
      </c>
      <c r="X38" s="35">
        <v>25705</v>
      </c>
      <c r="Y38" s="35">
        <v>25779</v>
      </c>
      <c r="Z38" s="35">
        <v>0</v>
      </c>
      <c r="AA38" s="35">
        <v>25779</v>
      </c>
      <c r="AB38" s="35">
        <v>20786</v>
      </c>
      <c r="AC38" s="35">
        <v>0</v>
      </c>
      <c r="AD38" s="35">
        <v>20786</v>
      </c>
      <c r="AE38" s="36">
        <v>26321</v>
      </c>
      <c r="AF38" s="36">
        <v>0</v>
      </c>
      <c r="AG38" s="36">
        <v>26321</v>
      </c>
      <c r="AH38" s="36">
        <v>32325</v>
      </c>
      <c r="AI38" s="36">
        <v>0</v>
      </c>
      <c r="AJ38" s="36">
        <v>32325</v>
      </c>
      <c r="AK38" s="36">
        <v>30549</v>
      </c>
      <c r="AL38" s="36">
        <v>0</v>
      </c>
      <c r="AM38" s="36">
        <v>30549</v>
      </c>
      <c r="AN38" s="35">
        <f t="shared" si="0"/>
        <v>313889</v>
      </c>
      <c r="AO38" s="35">
        <f t="shared" si="0"/>
        <v>0</v>
      </c>
      <c r="AP38" s="35">
        <f t="shared" si="1"/>
        <v>313889</v>
      </c>
    </row>
    <row r="39" spans="2:45" x14ac:dyDescent="0.2">
      <c r="B39" t="str">
        <f>VLOOKUP(C39,AirportTH!B:C,2,0)</f>
        <v>DOA</v>
      </c>
      <c r="C39" s="34" t="s">
        <v>44</v>
      </c>
      <c r="D39" s="35">
        <v>49660</v>
      </c>
      <c r="E39" s="35">
        <v>0</v>
      </c>
      <c r="F39" s="35">
        <v>49660</v>
      </c>
      <c r="G39" s="35">
        <v>43317</v>
      </c>
      <c r="H39" s="35">
        <v>0</v>
      </c>
      <c r="I39" s="35">
        <v>43317</v>
      </c>
      <c r="J39" s="35">
        <v>54148</v>
      </c>
      <c r="K39" s="35">
        <v>0</v>
      </c>
      <c r="L39" s="35">
        <v>54148</v>
      </c>
      <c r="M39" s="35">
        <v>35092</v>
      </c>
      <c r="N39" s="35">
        <v>0</v>
      </c>
      <c r="O39" s="35">
        <v>35092</v>
      </c>
      <c r="P39" s="35">
        <v>33432</v>
      </c>
      <c r="Q39" s="35">
        <v>0</v>
      </c>
      <c r="R39" s="35">
        <v>33432</v>
      </c>
      <c r="S39" s="35">
        <v>23789</v>
      </c>
      <c r="T39" s="35">
        <v>0</v>
      </c>
      <c r="U39" s="35">
        <v>23789</v>
      </c>
      <c r="V39" s="35">
        <v>28521</v>
      </c>
      <c r="W39" s="35">
        <v>0</v>
      </c>
      <c r="X39" s="35">
        <v>28521</v>
      </c>
      <c r="Y39" s="35">
        <v>27245</v>
      </c>
      <c r="Z39" s="35">
        <v>0</v>
      </c>
      <c r="AA39" s="35">
        <v>27245</v>
      </c>
      <c r="AB39" s="35">
        <v>35372</v>
      </c>
      <c r="AC39" s="35">
        <v>0</v>
      </c>
      <c r="AD39" s="35">
        <v>35372</v>
      </c>
      <c r="AE39" s="36">
        <v>23551</v>
      </c>
      <c r="AF39" s="36">
        <v>0</v>
      </c>
      <c r="AG39" s="36">
        <v>23551</v>
      </c>
      <c r="AH39" s="36">
        <v>28486</v>
      </c>
      <c r="AI39" s="36">
        <v>0</v>
      </c>
      <c r="AJ39" s="36">
        <v>28486</v>
      </c>
      <c r="AK39" s="36">
        <v>27082</v>
      </c>
      <c r="AL39" s="36">
        <v>0</v>
      </c>
      <c r="AM39" s="36">
        <v>27082</v>
      </c>
      <c r="AN39" s="35">
        <f t="shared" si="0"/>
        <v>409695</v>
      </c>
      <c r="AO39" s="35">
        <f t="shared" si="0"/>
        <v>0</v>
      </c>
      <c r="AP39" s="35">
        <f t="shared" si="1"/>
        <v>409695</v>
      </c>
    </row>
    <row r="40" spans="2:45" x14ac:dyDescent="0.2">
      <c r="B40" t="str">
        <f>VLOOKUP(C40,AirportTH!B:C,2,0)</f>
        <v>PG</v>
      </c>
      <c r="C40" s="37" t="s">
        <v>21</v>
      </c>
      <c r="D40" s="38">
        <v>45623</v>
      </c>
      <c r="E40" s="38">
        <v>0</v>
      </c>
      <c r="F40" s="38">
        <v>45623</v>
      </c>
      <c r="G40" s="38">
        <v>45943</v>
      </c>
      <c r="H40" s="38">
        <v>0</v>
      </c>
      <c r="I40" s="38">
        <v>45943</v>
      </c>
      <c r="J40" s="38">
        <v>48075</v>
      </c>
      <c r="K40" s="38">
        <v>0</v>
      </c>
      <c r="L40" s="38">
        <v>48075</v>
      </c>
      <c r="M40" s="38">
        <v>48585</v>
      </c>
      <c r="N40" s="38">
        <v>0</v>
      </c>
      <c r="O40" s="38">
        <v>48585</v>
      </c>
      <c r="P40" s="38">
        <v>42473</v>
      </c>
      <c r="Q40" s="38">
        <v>0</v>
      </c>
      <c r="R40" s="38">
        <v>42473</v>
      </c>
      <c r="S40" s="38">
        <v>33660</v>
      </c>
      <c r="T40" s="38">
        <v>0</v>
      </c>
      <c r="U40" s="38">
        <v>33660</v>
      </c>
      <c r="V40" s="38">
        <v>37354</v>
      </c>
      <c r="W40" s="38">
        <v>0</v>
      </c>
      <c r="X40" s="38">
        <v>37354</v>
      </c>
      <c r="Y40" s="38">
        <v>57594</v>
      </c>
      <c r="Z40" s="38">
        <v>0</v>
      </c>
      <c r="AA40" s="38">
        <v>57594</v>
      </c>
      <c r="AB40" s="38">
        <v>38347</v>
      </c>
      <c r="AC40" s="38">
        <v>0</v>
      </c>
      <c r="AD40" s="38">
        <v>38347</v>
      </c>
      <c r="AE40" s="39">
        <v>39371</v>
      </c>
      <c r="AF40" s="39">
        <v>0</v>
      </c>
      <c r="AG40" s="39">
        <v>39371</v>
      </c>
      <c r="AH40" s="39">
        <v>40869</v>
      </c>
      <c r="AI40" s="39">
        <v>0</v>
      </c>
      <c r="AJ40" s="39">
        <v>40869</v>
      </c>
      <c r="AK40" s="39">
        <v>59432</v>
      </c>
      <c r="AL40" s="39">
        <v>0</v>
      </c>
      <c r="AM40" s="39">
        <v>59432</v>
      </c>
      <c r="AN40" s="38">
        <f t="shared" si="0"/>
        <v>537326</v>
      </c>
      <c r="AO40" s="38">
        <f t="shared" si="0"/>
        <v>0</v>
      </c>
      <c r="AP40" s="38">
        <f t="shared" si="1"/>
        <v>537326</v>
      </c>
    </row>
    <row r="41" spans="2:45" x14ac:dyDescent="0.2">
      <c r="B41" t="str">
        <f>VLOOKUP(C41,AirportTH!B:C,2,0)</f>
        <v>PG</v>
      </c>
      <c r="C41" s="40" t="s">
        <v>39</v>
      </c>
      <c r="D41" s="38">
        <v>2332</v>
      </c>
      <c r="E41" s="38">
        <v>0</v>
      </c>
      <c r="F41" s="38">
        <v>2332</v>
      </c>
      <c r="G41" s="38">
        <v>2700</v>
      </c>
      <c r="H41" s="38">
        <v>0</v>
      </c>
      <c r="I41" s="38">
        <v>2700</v>
      </c>
      <c r="J41" s="38">
        <v>3585</v>
      </c>
      <c r="K41" s="38">
        <v>0</v>
      </c>
      <c r="L41" s="38">
        <v>3585</v>
      </c>
      <c r="M41" s="38">
        <v>1806</v>
      </c>
      <c r="N41" s="38">
        <v>0</v>
      </c>
      <c r="O41" s="38">
        <v>1806</v>
      </c>
      <c r="P41" s="38">
        <v>2730</v>
      </c>
      <c r="Q41" s="38">
        <v>0</v>
      </c>
      <c r="R41" s="38">
        <v>2730</v>
      </c>
      <c r="S41" s="38">
        <v>2099</v>
      </c>
      <c r="T41" s="38">
        <v>0</v>
      </c>
      <c r="U41" s="38">
        <v>2099</v>
      </c>
      <c r="V41" s="38">
        <v>1650</v>
      </c>
      <c r="W41" s="38">
        <v>0</v>
      </c>
      <c r="X41" s="38">
        <v>1650</v>
      </c>
      <c r="Y41" s="38">
        <v>2065</v>
      </c>
      <c r="Z41" s="38">
        <v>0</v>
      </c>
      <c r="AA41" s="38">
        <v>2065</v>
      </c>
      <c r="AB41" s="38">
        <v>2511</v>
      </c>
      <c r="AC41" s="38">
        <v>0</v>
      </c>
      <c r="AD41" s="38">
        <v>2511</v>
      </c>
      <c r="AE41" s="39">
        <v>1053</v>
      </c>
      <c r="AF41" s="39">
        <v>0</v>
      </c>
      <c r="AG41" s="39">
        <v>1053</v>
      </c>
      <c r="AH41" s="39">
        <v>1428</v>
      </c>
      <c r="AI41" s="39">
        <v>0</v>
      </c>
      <c r="AJ41" s="39">
        <v>1428</v>
      </c>
      <c r="AK41" s="39">
        <v>2065</v>
      </c>
      <c r="AL41" s="39">
        <v>0</v>
      </c>
      <c r="AM41" s="39">
        <v>2065</v>
      </c>
      <c r="AN41" s="38">
        <f t="shared" si="0"/>
        <v>26024</v>
      </c>
      <c r="AO41" s="38">
        <f t="shared" si="0"/>
        <v>0</v>
      </c>
      <c r="AP41" s="38">
        <f t="shared" si="1"/>
        <v>26024</v>
      </c>
    </row>
    <row r="42" spans="2:45" x14ac:dyDescent="0.2">
      <c r="B42" t="str">
        <f>VLOOKUP(C42,AirportTH!B:C,2,0)</f>
        <v>PG</v>
      </c>
      <c r="C42" s="37" t="s">
        <v>42</v>
      </c>
      <c r="D42" s="38">
        <v>2727</v>
      </c>
      <c r="E42" s="38">
        <v>0</v>
      </c>
      <c r="F42" s="38">
        <v>2727</v>
      </c>
      <c r="G42" s="38">
        <v>2920</v>
      </c>
      <c r="H42" s="38">
        <v>0</v>
      </c>
      <c r="I42" s="38">
        <v>2920</v>
      </c>
      <c r="J42" s="38">
        <v>3361.5</v>
      </c>
      <c r="K42" s="38">
        <v>0</v>
      </c>
      <c r="L42" s="38">
        <v>3361.5</v>
      </c>
      <c r="M42" s="38">
        <v>1977</v>
      </c>
      <c r="N42" s="38">
        <v>0</v>
      </c>
      <c r="O42" s="38">
        <v>1977</v>
      </c>
      <c r="P42" s="38">
        <v>1413</v>
      </c>
      <c r="Q42" s="38">
        <v>0</v>
      </c>
      <c r="R42" s="38">
        <v>1413</v>
      </c>
      <c r="S42" s="38">
        <v>1237</v>
      </c>
      <c r="T42" s="38">
        <v>0</v>
      </c>
      <c r="U42" s="38">
        <v>1237</v>
      </c>
      <c r="V42" s="38">
        <v>1486</v>
      </c>
      <c r="W42" s="38">
        <v>0</v>
      </c>
      <c r="X42" s="38">
        <v>1486</v>
      </c>
      <c r="Y42" s="38">
        <v>1379</v>
      </c>
      <c r="Z42" s="38">
        <v>0</v>
      </c>
      <c r="AA42" s="38">
        <v>1379</v>
      </c>
      <c r="AB42" s="38">
        <v>2456.5</v>
      </c>
      <c r="AC42" s="38">
        <v>0</v>
      </c>
      <c r="AD42" s="38">
        <v>2456.5</v>
      </c>
      <c r="AE42" s="39">
        <v>796</v>
      </c>
      <c r="AF42" s="39">
        <v>0</v>
      </c>
      <c r="AG42" s="39">
        <v>796</v>
      </c>
      <c r="AH42" s="39">
        <v>2121.5</v>
      </c>
      <c r="AI42" s="39">
        <v>0</v>
      </c>
      <c r="AJ42" s="39">
        <v>2121.5</v>
      </c>
      <c r="AK42" s="39">
        <v>4517.5</v>
      </c>
      <c r="AL42" s="39">
        <v>0</v>
      </c>
      <c r="AM42" s="39">
        <v>4517.5</v>
      </c>
      <c r="AN42" s="38">
        <f t="shared" si="0"/>
        <v>26392</v>
      </c>
      <c r="AO42" s="38">
        <f t="shared" si="0"/>
        <v>0</v>
      </c>
      <c r="AP42" s="38">
        <f t="shared" si="1"/>
        <v>26392</v>
      </c>
    </row>
    <row r="43" spans="2:45" x14ac:dyDescent="0.2">
      <c r="B43" t="str">
        <f>VLOOKUP(C43,AirportTH!B:C,2,0)</f>
        <v>UTP</v>
      </c>
      <c r="C43" s="37" t="s">
        <v>45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8">
        <f t="shared" si="0"/>
        <v>0</v>
      </c>
      <c r="AO43" s="38">
        <f t="shared" si="0"/>
        <v>0</v>
      </c>
      <c r="AP43" s="38">
        <f t="shared" si="1"/>
        <v>0</v>
      </c>
    </row>
    <row r="44" spans="2:45" x14ac:dyDescent="0.2">
      <c r="C44" s="1" t="s">
        <v>48</v>
      </c>
      <c r="D44" s="2">
        <f>SUM(D8:D43)</f>
        <v>3056003</v>
      </c>
      <c r="E44" s="2">
        <f t="shared" ref="E44:AP44" si="2">SUM(E8:E43)</f>
        <v>83889367</v>
      </c>
      <c r="F44" s="2">
        <f t="shared" si="2"/>
        <v>86945370</v>
      </c>
      <c r="G44" s="2">
        <f t="shared" si="2"/>
        <v>3151471</v>
      </c>
      <c r="H44" s="2">
        <f t="shared" si="2"/>
        <v>89450184</v>
      </c>
      <c r="I44" s="2">
        <f t="shared" si="2"/>
        <v>92601655</v>
      </c>
      <c r="J44" s="2">
        <f t="shared" si="2"/>
        <v>3425918.5</v>
      </c>
      <c r="K44" s="2">
        <f t="shared" si="2"/>
        <v>105775091</v>
      </c>
      <c r="L44" s="2">
        <f t="shared" si="2"/>
        <v>109201009.5</v>
      </c>
      <c r="M44" s="2">
        <f t="shared" si="2"/>
        <v>2638835</v>
      </c>
      <c r="N44" s="2">
        <f t="shared" si="2"/>
        <v>97779641</v>
      </c>
      <c r="O44" s="2">
        <f t="shared" si="2"/>
        <v>100418476</v>
      </c>
      <c r="P44" s="2">
        <f t="shared" si="2"/>
        <v>2487080</v>
      </c>
      <c r="Q44" s="2">
        <f t="shared" si="2"/>
        <v>99259802</v>
      </c>
      <c r="R44" s="2">
        <f t="shared" si="2"/>
        <v>101746882</v>
      </c>
      <c r="S44" s="18">
        <f t="shared" si="2"/>
        <v>2106331.5</v>
      </c>
      <c r="T44" s="2">
        <f t="shared" si="2"/>
        <v>98457770</v>
      </c>
      <c r="U44" s="18">
        <f t="shared" si="2"/>
        <v>100564101.5</v>
      </c>
      <c r="V44" s="2">
        <f t="shared" si="2"/>
        <v>2072472</v>
      </c>
      <c r="W44" s="2">
        <f t="shared" si="2"/>
        <v>97122889</v>
      </c>
      <c r="X44" s="2">
        <f t="shared" si="2"/>
        <v>99195361</v>
      </c>
      <c r="Y44" s="2">
        <f t="shared" si="2"/>
        <v>2146612</v>
      </c>
      <c r="Z44" s="2">
        <f t="shared" si="2"/>
        <v>99051142</v>
      </c>
      <c r="AA44" s="2">
        <f t="shared" si="2"/>
        <v>101197754</v>
      </c>
      <c r="AB44" s="2">
        <f t="shared" si="2"/>
        <v>2032626.5</v>
      </c>
      <c r="AC44" s="2">
        <f t="shared" si="2"/>
        <v>104693039</v>
      </c>
      <c r="AD44" s="2">
        <f t="shared" si="2"/>
        <v>106725665.5</v>
      </c>
      <c r="AE44" s="2">
        <f t="shared" si="2"/>
        <v>2183688</v>
      </c>
      <c r="AF44" s="2">
        <f t="shared" si="2"/>
        <v>109464114</v>
      </c>
      <c r="AG44" s="2">
        <f t="shared" si="2"/>
        <v>111647802</v>
      </c>
      <c r="AH44" s="2">
        <f t="shared" si="2"/>
        <v>2557299.5</v>
      </c>
      <c r="AI44" s="2">
        <f t="shared" si="2"/>
        <v>113254075</v>
      </c>
      <c r="AJ44" s="2">
        <f t="shared" si="2"/>
        <v>115811374.5</v>
      </c>
      <c r="AK44" s="2">
        <f t="shared" si="2"/>
        <v>2606505.5</v>
      </c>
      <c r="AL44" s="2">
        <f t="shared" si="2"/>
        <v>114465699</v>
      </c>
      <c r="AM44" s="2">
        <f t="shared" si="2"/>
        <v>117072204.5</v>
      </c>
      <c r="AN44" s="2">
        <f t="shared" si="2"/>
        <v>30464842.5</v>
      </c>
      <c r="AO44" s="2">
        <f t="shared" si="2"/>
        <v>1212662813</v>
      </c>
      <c r="AP44" s="2">
        <f t="shared" si="2"/>
        <v>1243127655.5</v>
      </c>
    </row>
    <row r="46" spans="2:45" x14ac:dyDescent="0.2">
      <c r="C46" s="60" t="s">
        <v>49</v>
      </c>
      <c r="D46" s="61">
        <f>D6</f>
        <v>44927</v>
      </c>
      <c r="E46" s="62"/>
      <c r="F46" s="63"/>
      <c r="G46" s="61">
        <f>G6</f>
        <v>44959</v>
      </c>
      <c r="H46" s="62"/>
      <c r="I46" s="63"/>
      <c r="J46" s="61">
        <f>J6</f>
        <v>44990</v>
      </c>
      <c r="K46" s="62"/>
      <c r="L46" s="63"/>
      <c r="M46" s="54">
        <f>M6</f>
        <v>45021</v>
      </c>
      <c r="N46" s="55"/>
      <c r="O46" s="56"/>
      <c r="P46" s="54">
        <f>P6</f>
        <v>45052</v>
      </c>
      <c r="Q46" s="55"/>
      <c r="R46" s="56"/>
      <c r="S46" s="54">
        <f>S6</f>
        <v>45084</v>
      </c>
      <c r="T46" s="55"/>
      <c r="U46" s="56"/>
      <c r="V46" s="57">
        <f>V6</f>
        <v>45114</v>
      </c>
      <c r="W46" s="58"/>
      <c r="X46" s="59"/>
      <c r="Y46" s="57">
        <f>Y6</f>
        <v>45145</v>
      </c>
      <c r="Z46" s="58"/>
      <c r="AA46" s="59"/>
      <c r="AB46" s="57">
        <f>AB6</f>
        <v>45176</v>
      </c>
      <c r="AC46" s="58"/>
      <c r="AD46" s="59"/>
      <c r="AE46" s="47">
        <f>AE6</f>
        <v>45206</v>
      </c>
      <c r="AF46" s="48"/>
      <c r="AG46" s="49"/>
      <c r="AH46" s="47">
        <f>AH6</f>
        <v>45237</v>
      </c>
      <c r="AI46" s="48"/>
      <c r="AJ46" s="49"/>
      <c r="AK46" s="47">
        <f>AK6</f>
        <v>45267</v>
      </c>
      <c r="AL46" s="48"/>
      <c r="AM46" s="49"/>
      <c r="AN46" s="50">
        <f>AN5</f>
        <v>2023</v>
      </c>
      <c r="AO46" s="51"/>
      <c r="AP46" s="52"/>
      <c r="AQ46" s="53" t="s">
        <v>50</v>
      </c>
      <c r="AR46" s="53"/>
      <c r="AS46" s="53"/>
    </row>
    <row r="47" spans="2:45" x14ac:dyDescent="0.2">
      <c r="C47" s="60"/>
      <c r="D47" s="30" t="s">
        <v>9</v>
      </c>
      <c r="E47" s="30" t="s">
        <v>10</v>
      </c>
      <c r="F47" s="30" t="s">
        <v>11</v>
      </c>
      <c r="G47" s="30" t="s">
        <v>9</v>
      </c>
      <c r="H47" s="30" t="s">
        <v>10</v>
      </c>
      <c r="I47" s="30" t="s">
        <v>11</v>
      </c>
      <c r="J47" s="30" t="s">
        <v>9</v>
      </c>
      <c r="K47" s="30" t="s">
        <v>10</v>
      </c>
      <c r="L47" s="30" t="s">
        <v>11</v>
      </c>
      <c r="M47" s="6" t="s">
        <v>9</v>
      </c>
      <c r="N47" s="6" t="s">
        <v>10</v>
      </c>
      <c r="O47" s="6" t="s">
        <v>11</v>
      </c>
      <c r="P47" s="6" t="s">
        <v>9</v>
      </c>
      <c r="Q47" s="6" t="s">
        <v>10</v>
      </c>
      <c r="R47" s="6" t="s">
        <v>11</v>
      </c>
      <c r="S47" s="6" t="s">
        <v>9</v>
      </c>
      <c r="T47" s="6" t="s">
        <v>10</v>
      </c>
      <c r="U47" s="6" t="s">
        <v>11</v>
      </c>
      <c r="V47" s="3" t="s">
        <v>9</v>
      </c>
      <c r="W47" s="3" t="s">
        <v>10</v>
      </c>
      <c r="X47" s="3" t="s">
        <v>11</v>
      </c>
      <c r="Y47" s="3" t="s">
        <v>9</v>
      </c>
      <c r="Z47" s="3" t="s">
        <v>10</v>
      </c>
      <c r="AA47" s="3" t="s">
        <v>11</v>
      </c>
      <c r="AB47" s="3" t="s">
        <v>9</v>
      </c>
      <c r="AC47" s="3" t="s">
        <v>10</v>
      </c>
      <c r="AD47" s="3" t="s">
        <v>11</v>
      </c>
      <c r="AE47" s="7" t="s">
        <v>9</v>
      </c>
      <c r="AF47" s="7" t="s">
        <v>10</v>
      </c>
      <c r="AG47" s="7" t="s">
        <v>11</v>
      </c>
      <c r="AH47" s="7" t="s">
        <v>9</v>
      </c>
      <c r="AI47" s="7" t="s">
        <v>10</v>
      </c>
      <c r="AJ47" s="7" t="s">
        <v>11</v>
      </c>
      <c r="AK47" s="7" t="s">
        <v>9</v>
      </c>
      <c r="AL47" s="7" t="s">
        <v>10</v>
      </c>
      <c r="AM47" s="7" t="s">
        <v>11</v>
      </c>
      <c r="AN47" s="4" t="s">
        <v>9</v>
      </c>
      <c r="AO47" s="4" t="s">
        <v>10</v>
      </c>
      <c r="AP47" s="4" t="s">
        <v>11</v>
      </c>
      <c r="AQ47" s="28" t="s">
        <v>9</v>
      </c>
      <c r="AR47" s="28" t="s">
        <v>10</v>
      </c>
      <c r="AS47" s="28" t="s">
        <v>11</v>
      </c>
    </row>
    <row r="48" spans="2:45" x14ac:dyDescent="0.2">
      <c r="C48" s="23" t="s">
        <v>0</v>
      </c>
      <c r="D48" s="8">
        <f>SUMIF($B$8:$B$43,$C48,D$8:D$43)</f>
        <v>2747362</v>
      </c>
      <c r="E48" s="8">
        <f t="shared" ref="E48:AN51" si="3">SUMIF($B$8:$B$43,$C48,E$8:E$43)</f>
        <v>83889367</v>
      </c>
      <c r="F48" s="8">
        <f t="shared" si="3"/>
        <v>86636729</v>
      </c>
      <c r="G48" s="8">
        <f t="shared" si="3"/>
        <v>2820984</v>
      </c>
      <c r="H48" s="8">
        <f t="shared" si="3"/>
        <v>89450184</v>
      </c>
      <c r="I48" s="8">
        <f t="shared" si="3"/>
        <v>92271168</v>
      </c>
      <c r="J48" s="8">
        <f t="shared" si="3"/>
        <v>3056965</v>
      </c>
      <c r="K48" s="8">
        <f t="shared" si="3"/>
        <v>105775091</v>
      </c>
      <c r="L48" s="8">
        <f t="shared" si="3"/>
        <v>108832056</v>
      </c>
      <c r="M48" s="8">
        <f t="shared" si="3"/>
        <v>2360006</v>
      </c>
      <c r="N48" s="8">
        <f t="shared" si="3"/>
        <v>97779641</v>
      </c>
      <c r="O48" s="8">
        <f t="shared" si="3"/>
        <v>100139647</v>
      </c>
      <c r="P48" s="8">
        <f t="shared" si="3"/>
        <v>2243076</v>
      </c>
      <c r="Q48" s="8">
        <f t="shared" si="3"/>
        <v>99259802</v>
      </c>
      <c r="R48" s="8">
        <f t="shared" si="3"/>
        <v>101502878</v>
      </c>
      <c r="S48" s="8">
        <f t="shared" si="3"/>
        <v>1908787</v>
      </c>
      <c r="T48" s="8">
        <f t="shared" si="3"/>
        <v>98457770</v>
      </c>
      <c r="U48" s="8">
        <f t="shared" si="3"/>
        <v>100366557</v>
      </c>
      <c r="V48" s="8">
        <f t="shared" si="3"/>
        <v>1853267</v>
      </c>
      <c r="W48" s="8">
        <f t="shared" si="3"/>
        <v>97122889</v>
      </c>
      <c r="X48" s="8">
        <f t="shared" si="3"/>
        <v>98976156</v>
      </c>
      <c r="Y48" s="8">
        <f t="shared" si="3"/>
        <v>1900630</v>
      </c>
      <c r="Z48" s="8">
        <f t="shared" si="3"/>
        <v>99051142</v>
      </c>
      <c r="AA48" s="8">
        <f t="shared" si="3"/>
        <v>100951772</v>
      </c>
      <c r="AB48" s="8">
        <f t="shared" si="3"/>
        <v>1778375</v>
      </c>
      <c r="AC48" s="8">
        <f t="shared" si="3"/>
        <v>104693039</v>
      </c>
      <c r="AD48" s="8">
        <f t="shared" si="3"/>
        <v>106471414</v>
      </c>
      <c r="AE48" s="8">
        <f t="shared" si="3"/>
        <v>1935993</v>
      </c>
      <c r="AF48" s="8">
        <f t="shared" si="3"/>
        <v>109464114</v>
      </c>
      <c r="AG48" s="8">
        <f t="shared" si="3"/>
        <v>111400107</v>
      </c>
      <c r="AH48" s="8">
        <f t="shared" si="3"/>
        <v>2302424</v>
      </c>
      <c r="AI48" s="8">
        <f t="shared" si="3"/>
        <v>113254075</v>
      </c>
      <c r="AJ48" s="8">
        <f t="shared" si="3"/>
        <v>115556499</v>
      </c>
      <c r="AK48" s="8">
        <f t="shared" si="3"/>
        <v>2312740</v>
      </c>
      <c r="AL48" s="8">
        <f t="shared" si="3"/>
        <v>114465699</v>
      </c>
      <c r="AM48" s="8">
        <f t="shared" si="3"/>
        <v>116778439</v>
      </c>
      <c r="AN48" s="8">
        <f t="shared" si="3"/>
        <v>27220609</v>
      </c>
      <c r="AO48" s="8">
        <f t="shared" ref="AN48:AP51" si="4">SUMIF($B$8:$B$43,$C48,AO$8:AO$43)</f>
        <v>1212662813</v>
      </c>
      <c r="AP48" s="8">
        <f t="shared" si="4"/>
        <v>1239883422</v>
      </c>
      <c r="AQ48" s="9">
        <f>AN48/$AN$52</f>
        <v>0.89350893575110391</v>
      </c>
      <c r="AR48" s="9">
        <f>AO48/$AO$52</f>
        <v>1</v>
      </c>
      <c r="AS48" s="9">
        <f>AP48/$AP$52</f>
        <v>0.99739026520273566</v>
      </c>
    </row>
    <row r="49" spans="3:45" x14ac:dyDescent="0.2">
      <c r="C49" s="23" t="s">
        <v>1</v>
      </c>
      <c r="D49" s="8">
        <f t="shared" ref="D49:S51" si="5">SUMIF($B$8:$B$43,$C49,D$8:D$43)</f>
        <v>257959</v>
      </c>
      <c r="E49" s="8">
        <f t="shared" si="5"/>
        <v>0</v>
      </c>
      <c r="F49" s="8">
        <f t="shared" si="5"/>
        <v>257959</v>
      </c>
      <c r="G49" s="8">
        <f t="shared" si="5"/>
        <v>278924</v>
      </c>
      <c r="H49" s="8">
        <f t="shared" si="5"/>
        <v>0</v>
      </c>
      <c r="I49" s="8">
        <f t="shared" si="5"/>
        <v>278924</v>
      </c>
      <c r="J49" s="8">
        <f t="shared" si="5"/>
        <v>313932</v>
      </c>
      <c r="K49" s="8">
        <f t="shared" si="5"/>
        <v>0</v>
      </c>
      <c r="L49" s="8">
        <f t="shared" si="5"/>
        <v>313932</v>
      </c>
      <c r="M49" s="8">
        <f t="shared" si="5"/>
        <v>226461</v>
      </c>
      <c r="N49" s="8">
        <f t="shared" si="5"/>
        <v>0</v>
      </c>
      <c r="O49" s="8">
        <f t="shared" si="5"/>
        <v>226461</v>
      </c>
      <c r="P49" s="8">
        <f t="shared" si="5"/>
        <v>197388</v>
      </c>
      <c r="Q49" s="8">
        <f t="shared" si="5"/>
        <v>0</v>
      </c>
      <c r="R49" s="8">
        <f t="shared" si="5"/>
        <v>197388</v>
      </c>
      <c r="S49" s="8">
        <f t="shared" si="5"/>
        <v>160548.5</v>
      </c>
      <c r="T49" s="8">
        <f t="shared" si="3"/>
        <v>0</v>
      </c>
      <c r="U49" s="8">
        <f t="shared" si="3"/>
        <v>160548.5</v>
      </c>
      <c r="V49" s="8">
        <f t="shared" si="3"/>
        <v>178715</v>
      </c>
      <c r="W49" s="8">
        <f t="shared" si="3"/>
        <v>0</v>
      </c>
      <c r="X49" s="8">
        <f t="shared" si="3"/>
        <v>178715</v>
      </c>
      <c r="Y49" s="8">
        <f t="shared" si="3"/>
        <v>184944</v>
      </c>
      <c r="Z49" s="8">
        <f t="shared" si="3"/>
        <v>0</v>
      </c>
      <c r="AA49" s="8">
        <f t="shared" si="3"/>
        <v>184944</v>
      </c>
      <c r="AB49" s="8">
        <f t="shared" si="3"/>
        <v>210937</v>
      </c>
      <c r="AC49" s="8">
        <f t="shared" si="3"/>
        <v>0</v>
      </c>
      <c r="AD49" s="8">
        <f t="shared" si="3"/>
        <v>210937</v>
      </c>
      <c r="AE49" s="8">
        <f t="shared" si="3"/>
        <v>206475</v>
      </c>
      <c r="AF49" s="8">
        <f t="shared" si="3"/>
        <v>0</v>
      </c>
      <c r="AG49" s="8">
        <f t="shared" si="3"/>
        <v>206475</v>
      </c>
      <c r="AH49" s="8">
        <f t="shared" si="3"/>
        <v>210457</v>
      </c>
      <c r="AI49" s="8">
        <f t="shared" si="3"/>
        <v>0</v>
      </c>
      <c r="AJ49" s="8">
        <f t="shared" si="3"/>
        <v>210457</v>
      </c>
      <c r="AK49" s="8">
        <f t="shared" si="3"/>
        <v>227751</v>
      </c>
      <c r="AL49" s="8">
        <f t="shared" si="3"/>
        <v>0</v>
      </c>
      <c r="AM49" s="8">
        <f t="shared" si="3"/>
        <v>227751</v>
      </c>
      <c r="AN49" s="8">
        <f t="shared" si="4"/>
        <v>2654491.5</v>
      </c>
      <c r="AO49" s="8">
        <f t="shared" si="4"/>
        <v>0</v>
      </c>
      <c r="AP49" s="8">
        <f t="shared" si="4"/>
        <v>2654491.5</v>
      </c>
      <c r="AQ49" s="9">
        <f t="shared" ref="AQ49:AQ52" si="6">AN49/$AN$52</f>
        <v>8.7132946772989231E-2</v>
      </c>
      <c r="AR49" s="9">
        <f t="shared" ref="AR49:AR51" si="7">AO49/$AO$52</f>
        <v>0</v>
      </c>
      <c r="AS49" s="9">
        <f t="shared" ref="AS49:AS51" si="8">AP49/$AP$52</f>
        <v>2.1353329951720314E-3</v>
      </c>
    </row>
    <row r="50" spans="3:45" x14ac:dyDescent="0.2">
      <c r="C50" s="23" t="s">
        <v>51</v>
      </c>
      <c r="D50" s="8">
        <f t="shared" si="5"/>
        <v>50682</v>
      </c>
      <c r="E50" s="8">
        <f t="shared" si="3"/>
        <v>0</v>
      </c>
      <c r="F50" s="8">
        <f t="shared" si="3"/>
        <v>50682</v>
      </c>
      <c r="G50" s="8">
        <f t="shared" si="3"/>
        <v>51563</v>
      </c>
      <c r="H50" s="8">
        <f t="shared" si="3"/>
        <v>0</v>
      </c>
      <c r="I50" s="8">
        <f t="shared" si="3"/>
        <v>51563</v>
      </c>
      <c r="J50" s="8">
        <f t="shared" si="3"/>
        <v>55021.5</v>
      </c>
      <c r="K50" s="8">
        <f t="shared" si="3"/>
        <v>0</v>
      </c>
      <c r="L50" s="8">
        <f t="shared" si="3"/>
        <v>55021.5</v>
      </c>
      <c r="M50" s="8">
        <f t="shared" si="3"/>
        <v>52368</v>
      </c>
      <c r="N50" s="8">
        <f t="shared" si="3"/>
        <v>0</v>
      </c>
      <c r="O50" s="8">
        <f t="shared" si="3"/>
        <v>52368</v>
      </c>
      <c r="P50" s="8">
        <f t="shared" si="3"/>
        <v>46616</v>
      </c>
      <c r="Q50" s="8">
        <f t="shared" si="3"/>
        <v>0</v>
      </c>
      <c r="R50" s="8">
        <f t="shared" si="3"/>
        <v>46616</v>
      </c>
      <c r="S50" s="8">
        <f t="shared" si="3"/>
        <v>36996</v>
      </c>
      <c r="T50" s="8">
        <f t="shared" si="3"/>
        <v>0</v>
      </c>
      <c r="U50" s="8">
        <f t="shared" si="3"/>
        <v>36996</v>
      </c>
      <c r="V50" s="8">
        <f t="shared" si="3"/>
        <v>40490</v>
      </c>
      <c r="W50" s="8">
        <f t="shared" si="3"/>
        <v>0</v>
      </c>
      <c r="X50" s="8">
        <f t="shared" si="3"/>
        <v>40490</v>
      </c>
      <c r="Y50" s="8">
        <f t="shared" si="3"/>
        <v>61038</v>
      </c>
      <c r="Z50" s="8">
        <f t="shared" si="3"/>
        <v>0</v>
      </c>
      <c r="AA50" s="8">
        <f t="shared" si="3"/>
        <v>61038</v>
      </c>
      <c r="AB50" s="8">
        <f t="shared" si="3"/>
        <v>43314.5</v>
      </c>
      <c r="AC50" s="8">
        <f t="shared" si="3"/>
        <v>0</v>
      </c>
      <c r="AD50" s="8">
        <f t="shared" si="3"/>
        <v>43314.5</v>
      </c>
      <c r="AE50" s="8">
        <f t="shared" si="3"/>
        <v>41220</v>
      </c>
      <c r="AF50" s="8">
        <f t="shared" si="3"/>
        <v>0</v>
      </c>
      <c r="AG50" s="8">
        <f t="shared" si="3"/>
        <v>41220</v>
      </c>
      <c r="AH50" s="8">
        <f t="shared" si="3"/>
        <v>44418.5</v>
      </c>
      <c r="AI50" s="8">
        <f t="shared" si="3"/>
        <v>0</v>
      </c>
      <c r="AJ50" s="8">
        <f t="shared" si="3"/>
        <v>44418.5</v>
      </c>
      <c r="AK50" s="8">
        <f t="shared" si="3"/>
        <v>66014.5</v>
      </c>
      <c r="AL50" s="8">
        <f t="shared" si="3"/>
        <v>0</v>
      </c>
      <c r="AM50" s="8">
        <f t="shared" si="3"/>
        <v>66014.5</v>
      </c>
      <c r="AN50" s="8">
        <f t="shared" si="4"/>
        <v>589742</v>
      </c>
      <c r="AO50" s="8">
        <f t="shared" si="4"/>
        <v>0</v>
      </c>
      <c r="AP50" s="8">
        <f t="shared" si="4"/>
        <v>589742</v>
      </c>
      <c r="AQ50" s="9">
        <f t="shared" si="6"/>
        <v>1.935811747590686E-2</v>
      </c>
      <c r="AR50" s="9">
        <f t="shared" si="7"/>
        <v>0</v>
      </c>
      <c r="AS50" s="9">
        <f t="shared" si="8"/>
        <v>4.7440180209231938E-4</v>
      </c>
    </row>
    <row r="51" spans="3:45" x14ac:dyDescent="0.2">
      <c r="C51" s="23" t="s">
        <v>52</v>
      </c>
      <c r="D51" s="8">
        <f t="shared" si="5"/>
        <v>0</v>
      </c>
      <c r="E51" s="8">
        <f t="shared" si="3"/>
        <v>0</v>
      </c>
      <c r="F51" s="8">
        <f t="shared" si="3"/>
        <v>0</v>
      </c>
      <c r="G51" s="8">
        <f t="shared" si="3"/>
        <v>0</v>
      </c>
      <c r="H51" s="8">
        <f t="shared" si="3"/>
        <v>0</v>
      </c>
      <c r="I51" s="8">
        <f t="shared" si="3"/>
        <v>0</v>
      </c>
      <c r="J51" s="8">
        <f t="shared" si="3"/>
        <v>0</v>
      </c>
      <c r="K51" s="8">
        <f t="shared" si="3"/>
        <v>0</v>
      </c>
      <c r="L51" s="8">
        <f t="shared" si="3"/>
        <v>0</v>
      </c>
      <c r="M51" s="8">
        <f t="shared" si="3"/>
        <v>0</v>
      </c>
      <c r="N51" s="8">
        <f t="shared" si="3"/>
        <v>0</v>
      </c>
      <c r="O51" s="8">
        <f t="shared" si="3"/>
        <v>0</v>
      </c>
      <c r="P51" s="8">
        <f t="shared" si="3"/>
        <v>0</v>
      </c>
      <c r="Q51" s="8">
        <f t="shared" si="3"/>
        <v>0</v>
      </c>
      <c r="R51" s="8">
        <f t="shared" si="3"/>
        <v>0</v>
      </c>
      <c r="S51" s="8">
        <f t="shared" si="3"/>
        <v>0</v>
      </c>
      <c r="T51" s="8">
        <f t="shared" si="3"/>
        <v>0</v>
      </c>
      <c r="U51" s="8">
        <f t="shared" si="3"/>
        <v>0</v>
      </c>
      <c r="V51" s="8">
        <f t="shared" si="3"/>
        <v>0</v>
      </c>
      <c r="W51" s="8">
        <f t="shared" si="3"/>
        <v>0</v>
      </c>
      <c r="X51" s="8">
        <f t="shared" si="3"/>
        <v>0</v>
      </c>
      <c r="Y51" s="8">
        <f t="shared" si="3"/>
        <v>0</v>
      </c>
      <c r="Z51" s="8">
        <f t="shared" si="3"/>
        <v>0</v>
      </c>
      <c r="AA51" s="8">
        <f t="shared" si="3"/>
        <v>0</v>
      </c>
      <c r="AB51" s="8">
        <f t="shared" si="3"/>
        <v>0</v>
      </c>
      <c r="AC51" s="8">
        <f t="shared" si="3"/>
        <v>0</v>
      </c>
      <c r="AD51" s="8">
        <f t="shared" si="3"/>
        <v>0</v>
      </c>
      <c r="AE51" s="8">
        <f t="shared" si="3"/>
        <v>0</v>
      </c>
      <c r="AF51" s="8">
        <f t="shared" si="3"/>
        <v>0</v>
      </c>
      <c r="AG51" s="8">
        <f t="shared" si="3"/>
        <v>0</v>
      </c>
      <c r="AH51" s="8">
        <f t="shared" si="3"/>
        <v>0</v>
      </c>
      <c r="AI51" s="8">
        <f t="shared" si="3"/>
        <v>0</v>
      </c>
      <c r="AJ51" s="8">
        <f t="shared" si="3"/>
        <v>0</v>
      </c>
      <c r="AK51" s="8">
        <f t="shared" si="3"/>
        <v>0</v>
      </c>
      <c r="AL51" s="8">
        <f t="shared" si="3"/>
        <v>0</v>
      </c>
      <c r="AM51" s="8">
        <f t="shared" si="3"/>
        <v>0</v>
      </c>
      <c r="AN51" s="8">
        <f t="shared" si="4"/>
        <v>0</v>
      </c>
      <c r="AO51" s="8">
        <f t="shared" si="4"/>
        <v>0</v>
      </c>
      <c r="AP51" s="8">
        <f t="shared" si="4"/>
        <v>0</v>
      </c>
      <c r="AQ51" s="9">
        <f t="shared" si="6"/>
        <v>0</v>
      </c>
      <c r="AR51" s="9">
        <f t="shared" si="7"/>
        <v>0</v>
      </c>
      <c r="AS51" s="9">
        <f t="shared" si="8"/>
        <v>0</v>
      </c>
    </row>
    <row r="52" spans="3:45" x14ac:dyDescent="0.2">
      <c r="C52" s="23" t="s">
        <v>11</v>
      </c>
      <c r="D52" s="8">
        <f>SUM(D48:D51)</f>
        <v>3056003</v>
      </c>
      <c r="E52" s="8">
        <f t="shared" ref="E52:AM52" si="9">SUM(E48:E51)</f>
        <v>83889367</v>
      </c>
      <c r="F52" s="8">
        <f t="shared" si="9"/>
        <v>86945370</v>
      </c>
      <c r="G52" s="8">
        <f t="shared" si="9"/>
        <v>3151471</v>
      </c>
      <c r="H52" s="8">
        <f t="shared" si="9"/>
        <v>89450184</v>
      </c>
      <c r="I52" s="8">
        <f t="shared" si="9"/>
        <v>92601655</v>
      </c>
      <c r="J52" s="8">
        <f t="shared" si="9"/>
        <v>3425918.5</v>
      </c>
      <c r="K52" s="8">
        <f t="shared" si="9"/>
        <v>105775091</v>
      </c>
      <c r="L52" s="8">
        <f t="shared" si="9"/>
        <v>109201009.5</v>
      </c>
      <c r="M52" s="8">
        <f t="shared" si="9"/>
        <v>2638835</v>
      </c>
      <c r="N52" s="8">
        <f t="shared" si="9"/>
        <v>97779641</v>
      </c>
      <c r="O52" s="8">
        <f t="shared" si="9"/>
        <v>100418476</v>
      </c>
      <c r="P52" s="8">
        <f t="shared" si="9"/>
        <v>2487080</v>
      </c>
      <c r="Q52" s="8">
        <f t="shared" si="9"/>
        <v>99259802</v>
      </c>
      <c r="R52" s="8">
        <f t="shared" si="9"/>
        <v>101746882</v>
      </c>
      <c r="S52" s="8">
        <f t="shared" si="9"/>
        <v>2106331.5</v>
      </c>
      <c r="T52" s="8">
        <f t="shared" si="9"/>
        <v>98457770</v>
      </c>
      <c r="U52" s="8">
        <f t="shared" si="9"/>
        <v>100564101.5</v>
      </c>
      <c r="V52" s="8">
        <f t="shared" si="9"/>
        <v>2072472</v>
      </c>
      <c r="W52" s="8">
        <f t="shared" si="9"/>
        <v>97122889</v>
      </c>
      <c r="X52" s="8">
        <f t="shared" si="9"/>
        <v>99195361</v>
      </c>
      <c r="Y52" s="8">
        <f t="shared" si="9"/>
        <v>2146612</v>
      </c>
      <c r="Z52" s="8">
        <f t="shared" si="9"/>
        <v>99051142</v>
      </c>
      <c r="AA52" s="8">
        <f t="shared" si="9"/>
        <v>101197754</v>
      </c>
      <c r="AB52" s="8">
        <f t="shared" si="9"/>
        <v>2032626.5</v>
      </c>
      <c r="AC52" s="8">
        <f t="shared" si="9"/>
        <v>104693039</v>
      </c>
      <c r="AD52" s="8">
        <f t="shared" si="9"/>
        <v>106725665.5</v>
      </c>
      <c r="AE52" s="8">
        <f t="shared" si="9"/>
        <v>2183688</v>
      </c>
      <c r="AF52" s="8">
        <f t="shared" si="9"/>
        <v>109464114</v>
      </c>
      <c r="AG52" s="8">
        <f t="shared" si="9"/>
        <v>111647802</v>
      </c>
      <c r="AH52" s="8">
        <f t="shared" si="9"/>
        <v>2557299.5</v>
      </c>
      <c r="AI52" s="8">
        <f t="shared" si="9"/>
        <v>113254075</v>
      </c>
      <c r="AJ52" s="8">
        <f t="shared" si="9"/>
        <v>115811374.5</v>
      </c>
      <c r="AK52" s="8">
        <f t="shared" si="9"/>
        <v>2606505.5</v>
      </c>
      <c r="AL52" s="8">
        <f t="shared" si="9"/>
        <v>114465699</v>
      </c>
      <c r="AM52" s="8">
        <f t="shared" si="9"/>
        <v>117072204.5</v>
      </c>
      <c r="AN52" s="8">
        <f t="shared" ref="AN52:AP52" si="10">SUM(AN48:AN51)</f>
        <v>30464842.5</v>
      </c>
      <c r="AO52" s="8">
        <f t="shared" si="10"/>
        <v>1212662813</v>
      </c>
      <c r="AP52" s="8">
        <f t="shared" si="10"/>
        <v>1243127655.5</v>
      </c>
      <c r="AQ52" s="9">
        <f t="shared" si="6"/>
        <v>1</v>
      </c>
      <c r="AR52" s="9">
        <f>AO52/$AO$52</f>
        <v>1</v>
      </c>
      <c r="AS52" s="9">
        <f>AP52/$AP$52</f>
        <v>1</v>
      </c>
    </row>
    <row r="54" spans="3:45" x14ac:dyDescent="0.2">
      <c r="C54" s="24"/>
    </row>
  </sheetData>
  <mergeCells count="33">
    <mergeCell ref="AN5:AP6"/>
    <mergeCell ref="D6:F6"/>
    <mergeCell ref="G6:I6"/>
    <mergeCell ref="J6:L6"/>
    <mergeCell ref="M6:O6"/>
    <mergeCell ref="C5:C7"/>
    <mergeCell ref="D5:L5"/>
    <mergeCell ref="M5:U5"/>
    <mergeCell ref="V5:AD5"/>
    <mergeCell ref="AE5:AM5"/>
    <mergeCell ref="AH6:AJ6"/>
    <mergeCell ref="AK6:AM6"/>
    <mergeCell ref="Y6:AA6"/>
    <mergeCell ref="AB6:AD6"/>
    <mergeCell ref="AE6:AG6"/>
    <mergeCell ref="C46:C47"/>
    <mergeCell ref="D46:F46"/>
    <mergeCell ref="G46:I46"/>
    <mergeCell ref="J46:L46"/>
    <mergeCell ref="M46:O46"/>
    <mergeCell ref="P46:R46"/>
    <mergeCell ref="S46:U46"/>
    <mergeCell ref="V46:X46"/>
    <mergeCell ref="P6:R6"/>
    <mergeCell ref="S6:U6"/>
    <mergeCell ref="V6:X6"/>
    <mergeCell ref="AQ46:AS46"/>
    <mergeCell ref="Y46:AA46"/>
    <mergeCell ref="AB46:AD46"/>
    <mergeCell ref="AE46:AG46"/>
    <mergeCell ref="AH46:AJ46"/>
    <mergeCell ref="AK46:AM46"/>
    <mergeCell ref="AN46:AP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37"/>
  <sheetViews>
    <sheetView topLeftCell="A13" workbookViewId="0">
      <selection activeCell="B1" sqref="B1:C37"/>
    </sheetView>
  </sheetViews>
  <sheetFormatPr defaultRowHeight="14.25" x14ac:dyDescent="0.2"/>
  <cols>
    <col min="2" max="2" width="41.25" bestFit="1" customWidth="1"/>
  </cols>
  <sheetData>
    <row r="1" spans="2:3" x14ac:dyDescent="0.2">
      <c r="B1" t="s">
        <v>4</v>
      </c>
      <c r="C1" t="s">
        <v>57</v>
      </c>
    </row>
    <row r="2" spans="2:3" x14ac:dyDescent="0.2">
      <c r="B2" s="21" t="s">
        <v>12</v>
      </c>
      <c r="C2" t="s">
        <v>0</v>
      </c>
    </row>
    <row r="3" spans="2:3" x14ac:dyDescent="0.2">
      <c r="B3" s="21" t="s">
        <v>13</v>
      </c>
      <c r="C3" t="s">
        <v>0</v>
      </c>
    </row>
    <row r="4" spans="2:3" x14ac:dyDescent="0.2">
      <c r="B4" s="21" t="s">
        <v>15</v>
      </c>
      <c r="C4" t="s">
        <v>0</v>
      </c>
    </row>
    <row r="5" spans="2:3" x14ac:dyDescent="0.2">
      <c r="B5" s="21" t="s">
        <v>16</v>
      </c>
      <c r="C5" t="s">
        <v>0</v>
      </c>
    </row>
    <row r="6" spans="2:3" x14ac:dyDescent="0.2">
      <c r="B6" s="21" t="s">
        <v>18</v>
      </c>
      <c r="C6" t="s">
        <v>0</v>
      </c>
    </row>
    <row r="7" spans="2:3" x14ac:dyDescent="0.2">
      <c r="B7" s="21" t="s">
        <v>35</v>
      </c>
      <c r="C7" t="s">
        <v>0</v>
      </c>
    </row>
    <row r="8" spans="2:3" x14ac:dyDescent="0.2">
      <c r="B8" s="20" t="s">
        <v>14</v>
      </c>
      <c r="C8" t="s">
        <v>1</v>
      </c>
    </row>
    <row r="9" spans="2:3" x14ac:dyDescent="0.2">
      <c r="B9" s="20" t="s">
        <v>17</v>
      </c>
      <c r="C9" t="s">
        <v>1</v>
      </c>
    </row>
    <row r="10" spans="2:3" x14ac:dyDescent="0.2">
      <c r="B10" s="20" t="s">
        <v>19</v>
      </c>
      <c r="C10" t="s">
        <v>1</v>
      </c>
    </row>
    <row r="11" spans="2:3" x14ac:dyDescent="0.2">
      <c r="B11" s="20" t="s">
        <v>20</v>
      </c>
      <c r="C11" t="s">
        <v>1</v>
      </c>
    </row>
    <row r="12" spans="2:3" x14ac:dyDescent="0.2">
      <c r="B12" s="20" t="s">
        <v>22</v>
      </c>
      <c r="C12" t="s">
        <v>1</v>
      </c>
    </row>
    <row r="13" spans="2:3" x14ac:dyDescent="0.2">
      <c r="B13" s="20" t="s">
        <v>23</v>
      </c>
      <c r="C13" t="s">
        <v>1</v>
      </c>
    </row>
    <row r="14" spans="2:3" x14ac:dyDescent="0.2">
      <c r="B14" s="20" t="s">
        <v>24</v>
      </c>
      <c r="C14" t="s">
        <v>1</v>
      </c>
    </row>
    <row r="15" spans="2:3" x14ac:dyDescent="0.2">
      <c r="B15" s="20" t="s">
        <v>25</v>
      </c>
      <c r="C15" t="s">
        <v>1</v>
      </c>
    </row>
    <row r="16" spans="2:3" x14ac:dyDescent="0.2">
      <c r="B16" s="20" t="s">
        <v>26</v>
      </c>
      <c r="C16" t="s">
        <v>1</v>
      </c>
    </row>
    <row r="17" spans="2:3" x14ac:dyDescent="0.2">
      <c r="B17" s="20" t="s">
        <v>27</v>
      </c>
      <c r="C17" t="s">
        <v>1</v>
      </c>
    </row>
    <row r="18" spans="2:3" x14ac:dyDescent="0.2">
      <c r="B18" s="20" t="s">
        <v>28</v>
      </c>
      <c r="C18" t="s">
        <v>1</v>
      </c>
    </row>
    <row r="19" spans="2:3" x14ac:dyDescent="0.2">
      <c r="B19" s="20" t="s">
        <v>29</v>
      </c>
      <c r="C19" t="s">
        <v>1</v>
      </c>
    </row>
    <row r="20" spans="2:3" x14ac:dyDescent="0.2">
      <c r="B20" s="20" t="s">
        <v>30</v>
      </c>
      <c r="C20" t="s">
        <v>1</v>
      </c>
    </row>
    <row r="21" spans="2:3" x14ac:dyDescent="0.2">
      <c r="B21" s="20" t="s">
        <v>31</v>
      </c>
      <c r="C21" t="s">
        <v>1</v>
      </c>
    </row>
    <row r="22" spans="2:3" x14ac:dyDescent="0.2">
      <c r="B22" s="20" t="s">
        <v>32</v>
      </c>
      <c r="C22" t="s">
        <v>1</v>
      </c>
    </row>
    <row r="23" spans="2:3" x14ac:dyDescent="0.2">
      <c r="B23" s="20" t="s">
        <v>33</v>
      </c>
      <c r="C23" t="s">
        <v>1</v>
      </c>
    </row>
    <row r="24" spans="2:3" x14ac:dyDescent="0.2">
      <c r="B24" s="20" t="s">
        <v>34</v>
      </c>
      <c r="C24" t="s">
        <v>1</v>
      </c>
    </row>
    <row r="25" spans="2:3" x14ac:dyDescent="0.2">
      <c r="B25" s="20" t="s">
        <v>36</v>
      </c>
      <c r="C25" t="s">
        <v>1</v>
      </c>
    </row>
    <row r="26" spans="2:3" x14ac:dyDescent="0.2">
      <c r="B26" s="20" t="s">
        <v>37</v>
      </c>
      <c r="C26" t="s">
        <v>1</v>
      </c>
    </row>
    <row r="27" spans="2:3" x14ac:dyDescent="0.2">
      <c r="B27" s="20" t="s">
        <v>38</v>
      </c>
      <c r="C27" t="s">
        <v>1</v>
      </c>
    </row>
    <row r="28" spans="2:3" x14ac:dyDescent="0.2">
      <c r="B28" s="20" t="s">
        <v>40</v>
      </c>
      <c r="C28" t="s">
        <v>1</v>
      </c>
    </row>
    <row r="29" spans="2:3" x14ac:dyDescent="0.2">
      <c r="B29" s="20" t="s">
        <v>41</v>
      </c>
      <c r="C29" t="s">
        <v>1</v>
      </c>
    </row>
    <row r="30" spans="2:3" x14ac:dyDescent="0.2">
      <c r="B30" s="20" t="s">
        <v>43</v>
      </c>
      <c r="C30" t="s">
        <v>1</v>
      </c>
    </row>
    <row r="31" spans="2:3" x14ac:dyDescent="0.2">
      <c r="B31" s="20" t="s">
        <v>44</v>
      </c>
      <c r="C31" t="s">
        <v>1</v>
      </c>
    </row>
    <row r="32" spans="2:3" x14ac:dyDescent="0.2">
      <c r="B32" s="20" t="s">
        <v>46</v>
      </c>
      <c r="C32" t="s">
        <v>1</v>
      </c>
    </row>
    <row r="33" spans="2:3" x14ac:dyDescent="0.2">
      <c r="B33" s="20" t="s">
        <v>47</v>
      </c>
      <c r="C33" t="s">
        <v>1</v>
      </c>
    </row>
    <row r="34" spans="2:3" x14ac:dyDescent="0.2">
      <c r="B34" s="22" t="s">
        <v>21</v>
      </c>
      <c r="C34" t="s">
        <v>51</v>
      </c>
    </row>
    <row r="35" spans="2:3" x14ac:dyDescent="0.2">
      <c r="B35" s="22" t="s">
        <v>39</v>
      </c>
      <c r="C35" t="s">
        <v>51</v>
      </c>
    </row>
    <row r="36" spans="2:3" x14ac:dyDescent="0.2">
      <c r="B36" s="22" t="s">
        <v>42</v>
      </c>
      <c r="C36" t="s">
        <v>51</v>
      </c>
    </row>
    <row r="37" spans="2:3" x14ac:dyDescent="0.2">
      <c r="B37" s="19" t="s">
        <v>45</v>
      </c>
      <c r="C37" t="s">
        <v>52</v>
      </c>
    </row>
  </sheetData>
  <autoFilter ref="B1:C1" xr:uid="{00000000-0009-0000-0000-000003000000}">
    <sortState ref="B2:C37">
      <sortCondition ref="C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7E9A31-F809-4D08-85A9-F7DF0E8EE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2D9DAB-2CA9-4E41-ACBE-833EDCD0D92A}">
  <ds:schemaRefs>
    <ds:schemaRef ds:uri="d1f8fc93-d40b-44ac-9772-57f29c0b5a08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e888b3db-7650-4fb5-87c2-1adeb607d11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480928A-5759-4980-9179-C066643DBF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 Pax by AP Jan -Dec 23</vt:lpstr>
      <vt:lpstr>Total AC MM by AP Jan-Dec23</vt:lpstr>
      <vt:lpstr>Total Freight by AP Jan-Dec23</vt:lpstr>
      <vt:lpstr>AirportTH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Metas Phongaumpai</dc:creator>
  <cp:keywords/>
  <dc:description/>
  <cp:lastModifiedBy>Sarayut Yanasorn</cp:lastModifiedBy>
  <cp:revision/>
  <dcterms:created xsi:type="dcterms:W3CDTF">2019-11-27T07:19:07Z</dcterms:created>
  <dcterms:modified xsi:type="dcterms:W3CDTF">2024-02-21T08:48:20Z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