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08/ข้อมูลให้ ITD 20240828/"/>
    </mc:Choice>
  </mc:AlternateContent>
  <xr:revisionPtr revIDLastSave="44" documentId="8_{D9942ADA-C441-4F26-9C72-B72FF7A0802F}" xr6:coauthVersionLast="47" xr6:coauthVersionMax="47" xr10:uidLastSave="{98D60DE0-A101-4C8A-A967-9C60C125D9D7}"/>
  <bookViews>
    <workbookView xWindow="-110" yWindow="-110" windowWidth="19420" windowHeight="104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<sst xmlns="http://schemas.openxmlformats.org/spreadsheetml/2006/main" count="179" uniqueCount="69">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</sst>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3" applyNumberFormat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67" fontId="7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8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68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8" fontId="9" fillId="0" borderId="0" xfId="4" applyNumberFormat="1" applyFont="1" applyAlignment="1">
      <alignment vertical="center"/>
    </xf>
    <xf numFmtId="169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0" fontId="5" fillId="3" borderId="1" xfId="1" applyNumberFormat="1" applyFont="1" applyFill="1" applyBorder="1" applyAlignment="1">
      <alignment horizontal="center" vertical="center"/>
    </xf>
    <xf numFmtId="170" fontId="5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3" fillId="0" borderId="0" xfId="1" applyNumberFormat="1" applyAlignment="1">
      <alignment vertical="center"/>
    </xf>
    <xf numFmtId="167" fontId="2" fillId="0" borderId="0" xfId="3" applyNumberFormat="1" applyFont="1" applyFill="1" applyAlignment="1">
      <alignment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65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67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65" fontId="12" fillId="4" borderId="2" xfId="1" applyNumberFormat="1" applyFont="1" applyFill="1" applyBorder="1" applyAlignment="1">
      <alignment horizontal="center" vertical="center"/>
    </xf>
    <xf numFmtId="165" fontId="12" fillId="5" borderId="2" xfId="1" applyNumberFormat="1" applyFont="1" applyFill="1" applyBorder="1" applyAlignment="1">
      <alignment horizontal="center" vertical="center"/>
    </xf>
    <xf numFmtId="165" fontId="12" fillId="6" borderId="2" xfId="1" applyNumberFormat="1" applyFont="1" applyFill="1" applyBorder="1" applyAlignment="1">
      <alignment horizontal="center" vertical="center"/>
    </xf>
    <xf numFmtId="166" fontId="12" fillId="7" borderId="2" xfId="1" applyNumberFormat="1" applyFont="1" applyFill="1" applyBorder="1" applyAlignment="1">
      <alignment horizontal="center" vertical="center"/>
    </xf>
    <xf numFmtId="167" fontId="2" fillId="0" borderId="2" xfId="3" applyNumberFormat="1" applyFont="1" applyBorder="1" applyAlignment="1">
      <alignment vertical="center"/>
    </xf>
    <xf numFmtId="167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67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color theme="0"/>
      </font>
      <fill>
        <patternFill>
          <bgColor rgb="FFC0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72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28th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09357885353479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9617249331918204E-17"/>
                  <c:y val="-1.57018414015110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121540</c:v>
                </c:pt>
                <c:pt idx="1">
                  <c:v>25988</c:v>
                </c:pt>
                <c:pt idx="2">
                  <c:v>20897</c:v>
                </c:pt>
                <c:pt idx="3">
                  <c:v>5770</c:v>
                </c:pt>
                <c:pt idx="4">
                  <c:v>586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931</c:v>
                </c:pt>
                <c:pt idx="30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1.6207243770175641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1.6207243770175442E-3"/>
                  <c:y val="-4.7105524204532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0"/>
                  <c:y val="-5.2339471338369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5.4024145900582164E-4"/>
                  <c:y val="-4.71055242045327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-5.4024145900586132E-4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0"/>
                  <c:y val="-2.878670923610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1.0804829180117226E-3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0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5.4024145900586132E-4"/>
                  <c:y val="-4.44885506376142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1.0804829180117226E-3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5.4024145900586132E-4"/>
                  <c:y val="-5.4956444905288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7.9234498663836408E-17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1.0804829180117226E-3"/>
                  <c:y val="-4.71055242045328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-1.0804829180118018E-3"/>
                  <c:y val="-5.7573418472206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1.0804829180116433E-3"/>
                  <c:y val="-5.49564449052882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1"/>
              <c:layout>
                <c:manualLayout>
                  <c:x val="0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1.0804829180117226E-3"/>
                  <c:y val="-4.97224977714512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1.0804829180117226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5"/>
              <c:layout>
                <c:manualLayout>
                  <c:x val="0"/>
                  <c:y val="-3.9254603503777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0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-1.5846899732767282E-16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5.4024145900586132E-4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5.4024145900570281E-4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1.5846899732767282E-16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29069</c:v>
                </c:pt>
                <c:pt idx="1">
                  <c:v>36049</c:v>
                </c:pt>
                <c:pt idx="2">
                  <c:v>15118</c:v>
                </c:pt>
                <c:pt idx="3">
                  <c:v>13176</c:v>
                </c:pt>
                <c:pt idx="4">
                  <c:v>6939</c:v>
                </c:pt>
                <c:pt idx="5">
                  <c:v>4086</c:v>
                </c:pt>
                <c:pt idx="6">
                  <c:v>319</c:v>
                </c:pt>
                <c:pt idx="7">
                  <c:v>252</c:v>
                </c:pt>
                <c:pt idx="8">
                  <c:v>50</c:v>
                </c:pt>
                <c:pt idx="9">
                  <c:v>4103</c:v>
                </c:pt>
                <c:pt idx="10">
                  <c:v>3521</c:v>
                </c:pt>
                <c:pt idx="11">
                  <c:v>341</c:v>
                </c:pt>
                <c:pt idx="12">
                  <c:v>1108</c:v>
                </c:pt>
                <c:pt idx="13">
                  <c:v>692</c:v>
                </c:pt>
                <c:pt idx="14">
                  <c:v>2207</c:v>
                </c:pt>
                <c:pt idx="15">
                  <c:v>324</c:v>
                </c:pt>
                <c:pt idx="16">
                  <c:v>783</c:v>
                </c:pt>
                <c:pt idx="17">
                  <c:v>328</c:v>
                </c:pt>
                <c:pt idx="18">
                  <c:v>1149</c:v>
                </c:pt>
                <c:pt idx="19">
                  <c:v>666</c:v>
                </c:pt>
                <c:pt idx="20">
                  <c:v>0</c:v>
                </c:pt>
                <c:pt idx="21">
                  <c:v>260</c:v>
                </c:pt>
                <c:pt idx="22">
                  <c:v>832</c:v>
                </c:pt>
                <c:pt idx="23">
                  <c:v>3109</c:v>
                </c:pt>
                <c:pt idx="24">
                  <c:v>307</c:v>
                </c:pt>
                <c:pt idx="25">
                  <c:v>3790</c:v>
                </c:pt>
                <c:pt idx="26">
                  <c:v>2601</c:v>
                </c:pt>
                <c:pt idx="27">
                  <c:v>161</c:v>
                </c:pt>
                <c:pt idx="28">
                  <c:v>165</c:v>
                </c:pt>
                <c:pt idx="29">
                  <c:v>6463</c:v>
                </c:pt>
                <c:pt idx="30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28th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739</c:v>
                </c:pt>
                <c:pt idx="1">
                  <c:v>194</c:v>
                </c:pt>
                <c:pt idx="2">
                  <c:v>131</c:v>
                </c:pt>
                <c:pt idx="3">
                  <c:v>43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223</c:v>
                </c:pt>
                <c:pt idx="1">
                  <c:v>243</c:v>
                </c:pt>
                <c:pt idx="2">
                  <c:v>113</c:v>
                </c:pt>
                <c:pt idx="3">
                  <c:v>90</c:v>
                </c:pt>
                <c:pt idx="4">
                  <c:v>48</c:v>
                </c:pt>
                <c:pt idx="5">
                  <c:v>30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34</c:v>
                </c:pt>
                <c:pt idx="10">
                  <c:v>22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14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8</c:v>
                </c:pt>
                <c:pt idx="19">
                  <c:v>4</c:v>
                </c:pt>
                <c:pt idx="20">
                  <c:v>0</c:v>
                </c:pt>
                <c:pt idx="21">
                  <c:v>6</c:v>
                </c:pt>
                <c:pt idx="22">
                  <c:v>6</c:v>
                </c:pt>
                <c:pt idx="23">
                  <c:v>20</c:v>
                </c:pt>
                <c:pt idx="24">
                  <c:v>2</c:v>
                </c:pt>
                <c:pt idx="25">
                  <c:v>24</c:v>
                </c:pt>
                <c:pt idx="26">
                  <c:v>18</c:v>
                </c:pt>
                <c:pt idx="27">
                  <c:v>4</c:v>
                </c:pt>
                <c:pt idx="28">
                  <c:v>4</c:v>
                </c:pt>
                <c:pt idx="29">
                  <c:v>76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28th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45503</c:v>
                </c:pt>
                <c:pt idx="1">
                  <c:v>45504</c:v>
                </c:pt>
                <c:pt idx="2">
                  <c:v>45505</c:v>
                </c:pt>
                <c:pt idx="3">
                  <c:v>45506</c:v>
                </c:pt>
                <c:pt idx="4">
                  <c:v>45507</c:v>
                </c:pt>
                <c:pt idx="5">
                  <c:v>45508</c:v>
                </c:pt>
                <c:pt idx="6">
                  <c:v>45509</c:v>
                </c:pt>
                <c:pt idx="7">
                  <c:v>45510</c:v>
                </c:pt>
                <c:pt idx="8">
                  <c:v>45511</c:v>
                </c:pt>
                <c:pt idx="9">
                  <c:v>45512</c:v>
                </c:pt>
                <c:pt idx="10">
                  <c:v>45513</c:v>
                </c:pt>
                <c:pt idx="11">
                  <c:v>45514</c:v>
                </c:pt>
                <c:pt idx="12">
                  <c:v>45515</c:v>
                </c:pt>
                <c:pt idx="13">
                  <c:v>45516</c:v>
                </c:pt>
                <c:pt idx="14">
                  <c:v>45517</c:v>
                </c:pt>
                <c:pt idx="15">
                  <c:v>45518</c:v>
                </c:pt>
                <c:pt idx="16">
                  <c:v>45519</c:v>
                </c:pt>
                <c:pt idx="17">
                  <c:v>45520</c:v>
                </c:pt>
                <c:pt idx="18">
                  <c:v>45521</c:v>
                </c:pt>
                <c:pt idx="19">
                  <c:v>45522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45528</c:v>
                </c:pt>
                <c:pt idx="26">
                  <c:v>45529</c:v>
                </c:pt>
                <c:pt idx="27">
                  <c:v>45530</c:v>
                </c:pt>
                <c:pt idx="28">
                  <c:v>45531</c:v>
                </c:pt>
                <c:pt idx="29">
                  <c:v>45532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373511</c:v>
                </c:pt>
                <c:pt idx="1">
                  <c:v>375122</c:v>
                </c:pt>
                <c:pt idx="2">
                  <c:v>374329</c:v>
                </c:pt>
                <c:pt idx="3">
                  <c:v>384553</c:v>
                </c:pt>
                <c:pt idx="4">
                  <c:v>381669</c:v>
                </c:pt>
                <c:pt idx="5">
                  <c:v>388051</c:v>
                </c:pt>
                <c:pt idx="6">
                  <c:v>374583</c:v>
                </c:pt>
                <c:pt idx="7">
                  <c:v>367180</c:v>
                </c:pt>
                <c:pt idx="8">
                  <c:v>380088</c:v>
                </c:pt>
                <c:pt idx="9">
                  <c:v>381511</c:v>
                </c:pt>
                <c:pt idx="10">
                  <c:v>408174</c:v>
                </c:pt>
                <c:pt idx="11">
                  <c:v>408315</c:v>
                </c:pt>
                <c:pt idx="12">
                  <c:v>391221</c:v>
                </c:pt>
                <c:pt idx="13">
                  <c:v>390606</c:v>
                </c:pt>
                <c:pt idx="14">
                  <c:v>383760</c:v>
                </c:pt>
                <c:pt idx="15">
                  <c:v>381937</c:v>
                </c:pt>
                <c:pt idx="16">
                  <c:v>383417</c:v>
                </c:pt>
                <c:pt idx="17">
                  <c:v>390715</c:v>
                </c:pt>
                <c:pt idx="18">
                  <c:v>390873</c:v>
                </c:pt>
                <c:pt idx="19">
                  <c:v>389662</c:v>
                </c:pt>
                <c:pt idx="20">
                  <c:v>368787</c:v>
                </c:pt>
                <c:pt idx="21">
                  <c:v>354162</c:v>
                </c:pt>
                <c:pt idx="22">
                  <c:v>349882</c:v>
                </c:pt>
                <c:pt idx="23">
                  <c:v>352152</c:v>
                </c:pt>
                <c:pt idx="24">
                  <c:v>374754</c:v>
                </c:pt>
                <c:pt idx="25">
                  <c:v>359123</c:v>
                </c:pt>
                <c:pt idx="26">
                  <c:v>367296</c:v>
                </c:pt>
                <c:pt idx="27">
                  <c:v>348521</c:v>
                </c:pt>
                <c:pt idx="28">
                  <c:v>321018</c:v>
                </c:pt>
                <c:pt idx="29">
                  <c:v>315314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45503</c:v>
                </c:pt>
                <c:pt idx="1">
                  <c:v>45504</c:v>
                </c:pt>
                <c:pt idx="2">
                  <c:v>45505</c:v>
                </c:pt>
                <c:pt idx="3">
                  <c:v>45506</c:v>
                </c:pt>
                <c:pt idx="4">
                  <c:v>45507</c:v>
                </c:pt>
                <c:pt idx="5">
                  <c:v>45508</c:v>
                </c:pt>
                <c:pt idx="6">
                  <c:v>45509</c:v>
                </c:pt>
                <c:pt idx="7">
                  <c:v>45510</c:v>
                </c:pt>
                <c:pt idx="8">
                  <c:v>45511</c:v>
                </c:pt>
                <c:pt idx="9">
                  <c:v>45512</c:v>
                </c:pt>
                <c:pt idx="10">
                  <c:v>45513</c:v>
                </c:pt>
                <c:pt idx="11">
                  <c:v>45514</c:v>
                </c:pt>
                <c:pt idx="12">
                  <c:v>45515</c:v>
                </c:pt>
                <c:pt idx="13">
                  <c:v>45516</c:v>
                </c:pt>
                <c:pt idx="14">
                  <c:v>45517</c:v>
                </c:pt>
                <c:pt idx="15">
                  <c:v>45518</c:v>
                </c:pt>
                <c:pt idx="16">
                  <c:v>45519</c:v>
                </c:pt>
                <c:pt idx="17">
                  <c:v>45520</c:v>
                </c:pt>
                <c:pt idx="18">
                  <c:v>45521</c:v>
                </c:pt>
                <c:pt idx="19">
                  <c:v>45522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45528</c:v>
                </c:pt>
                <c:pt idx="26">
                  <c:v>45529</c:v>
                </c:pt>
                <c:pt idx="27">
                  <c:v>45530</c:v>
                </c:pt>
                <c:pt idx="28">
                  <c:v>45531</c:v>
                </c:pt>
                <c:pt idx="29">
                  <c:v>45532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168847</c:v>
                </c:pt>
                <c:pt idx="1">
                  <c:v>161154</c:v>
                </c:pt>
                <c:pt idx="2">
                  <c:v>167969</c:v>
                </c:pt>
                <c:pt idx="3">
                  <c:v>169204</c:v>
                </c:pt>
                <c:pt idx="4">
                  <c:v>166067</c:v>
                </c:pt>
                <c:pt idx="5">
                  <c:v>167685</c:v>
                </c:pt>
                <c:pt idx="6">
                  <c:v>167016</c:v>
                </c:pt>
                <c:pt idx="7">
                  <c:v>166326</c:v>
                </c:pt>
                <c:pt idx="8">
                  <c:v>163619</c:v>
                </c:pt>
                <c:pt idx="9">
                  <c:v>174191</c:v>
                </c:pt>
                <c:pt idx="10">
                  <c:v>181846</c:v>
                </c:pt>
                <c:pt idx="11">
                  <c:v>181822</c:v>
                </c:pt>
                <c:pt idx="12">
                  <c:v>165599</c:v>
                </c:pt>
                <c:pt idx="13">
                  <c:v>175528</c:v>
                </c:pt>
                <c:pt idx="14">
                  <c:v>175724</c:v>
                </c:pt>
                <c:pt idx="15">
                  <c:v>171645</c:v>
                </c:pt>
                <c:pt idx="16">
                  <c:v>174895</c:v>
                </c:pt>
                <c:pt idx="17">
                  <c:v>175519</c:v>
                </c:pt>
                <c:pt idx="18">
                  <c:v>173001</c:v>
                </c:pt>
                <c:pt idx="19">
                  <c:v>169467</c:v>
                </c:pt>
                <c:pt idx="20">
                  <c:v>163490</c:v>
                </c:pt>
                <c:pt idx="21">
                  <c:v>156843</c:v>
                </c:pt>
                <c:pt idx="22">
                  <c:v>153256</c:v>
                </c:pt>
                <c:pt idx="23">
                  <c:v>158777</c:v>
                </c:pt>
                <c:pt idx="24">
                  <c:v>170118</c:v>
                </c:pt>
                <c:pt idx="25">
                  <c:v>157988</c:v>
                </c:pt>
                <c:pt idx="26">
                  <c:v>160227</c:v>
                </c:pt>
                <c:pt idx="27">
                  <c:v>157089</c:v>
                </c:pt>
                <c:pt idx="28">
                  <c:v>143217</c:v>
                </c:pt>
                <c:pt idx="29">
                  <c:v>138204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45503</c:v>
                </c:pt>
                <c:pt idx="1">
                  <c:v>45504</c:v>
                </c:pt>
                <c:pt idx="2">
                  <c:v>45505</c:v>
                </c:pt>
                <c:pt idx="3">
                  <c:v>45506</c:v>
                </c:pt>
                <c:pt idx="4">
                  <c:v>45507</c:v>
                </c:pt>
                <c:pt idx="5">
                  <c:v>45508</c:v>
                </c:pt>
                <c:pt idx="6">
                  <c:v>45509</c:v>
                </c:pt>
                <c:pt idx="7">
                  <c:v>45510</c:v>
                </c:pt>
                <c:pt idx="8">
                  <c:v>45511</c:v>
                </c:pt>
                <c:pt idx="9">
                  <c:v>45512</c:v>
                </c:pt>
                <c:pt idx="10">
                  <c:v>45513</c:v>
                </c:pt>
                <c:pt idx="11">
                  <c:v>45514</c:v>
                </c:pt>
                <c:pt idx="12">
                  <c:v>45515</c:v>
                </c:pt>
                <c:pt idx="13">
                  <c:v>45516</c:v>
                </c:pt>
                <c:pt idx="14">
                  <c:v>45517</c:v>
                </c:pt>
                <c:pt idx="15">
                  <c:v>45518</c:v>
                </c:pt>
                <c:pt idx="16">
                  <c:v>45519</c:v>
                </c:pt>
                <c:pt idx="17">
                  <c:v>45520</c:v>
                </c:pt>
                <c:pt idx="18">
                  <c:v>45521</c:v>
                </c:pt>
                <c:pt idx="19">
                  <c:v>45522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45528</c:v>
                </c:pt>
                <c:pt idx="26">
                  <c:v>45529</c:v>
                </c:pt>
                <c:pt idx="27">
                  <c:v>45530</c:v>
                </c:pt>
                <c:pt idx="28">
                  <c:v>45531</c:v>
                </c:pt>
                <c:pt idx="29">
                  <c:v>45532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204664</c:v>
                </c:pt>
                <c:pt idx="1">
                  <c:v>213968</c:v>
                </c:pt>
                <c:pt idx="2">
                  <c:v>206360</c:v>
                </c:pt>
                <c:pt idx="3">
                  <c:v>215349</c:v>
                </c:pt>
                <c:pt idx="4">
                  <c:v>215602</c:v>
                </c:pt>
                <c:pt idx="5">
                  <c:v>220366</c:v>
                </c:pt>
                <c:pt idx="6">
                  <c:v>207567</c:v>
                </c:pt>
                <c:pt idx="7">
                  <c:v>200854</c:v>
                </c:pt>
                <c:pt idx="8">
                  <c:v>216469</c:v>
                </c:pt>
                <c:pt idx="9">
                  <c:v>207320</c:v>
                </c:pt>
                <c:pt idx="10">
                  <c:v>226328</c:v>
                </c:pt>
                <c:pt idx="11">
                  <c:v>226493</c:v>
                </c:pt>
                <c:pt idx="12">
                  <c:v>225622</c:v>
                </c:pt>
                <c:pt idx="13">
                  <c:v>215078</c:v>
                </c:pt>
                <c:pt idx="14">
                  <c:v>208036</c:v>
                </c:pt>
                <c:pt idx="15">
                  <c:v>210292</c:v>
                </c:pt>
                <c:pt idx="16">
                  <c:v>208522</c:v>
                </c:pt>
                <c:pt idx="17">
                  <c:v>215196</c:v>
                </c:pt>
                <c:pt idx="18">
                  <c:v>217872</c:v>
                </c:pt>
                <c:pt idx="19">
                  <c:v>220195</c:v>
                </c:pt>
                <c:pt idx="20">
                  <c:v>205297</c:v>
                </c:pt>
                <c:pt idx="21">
                  <c:v>197319</c:v>
                </c:pt>
                <c:pt idx="22">
                  <c:v>196626</c:v>
                </c:pt>
                <c:pt idx="23">
                  <c:v>193375</c:v>
                </c:pt>
                <c:pt idx="24">
                  <c:v>204636</c:v>
                </c:pt>
                <c:pt idx="25">
                  <c:v>201135</c:v>
                </c:pt>
                <c:pt idx="26">
                  <c:v>207069</c:v>
                </c:pt>
                <c:pt idx="27">
                  <c:v>191432</c:v>
                </c:pt>
                <c:pt idx="28">
                  <c:v>177801</c:v>
                </c:pt>
                <c:pt idx="29">
                  <c:v>177110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7" dataDxfId="6">
  <autoFilter ref="A1:E2" xr:uid="{7C88E1EE-B97F-4E7D-BB5E-24925350D3C1}"/>
  <tableColumns count="5">
    <tableColumn id="1" xr3:uid="{96DA1C84-BAD1-46DF-8F91-778FF3692364}" name="Day" dataDxfId="5">
      <calculatedColumnFormula>DAY(Table1[DATE])</calculatedColumnFormula>
    </tableColumn>
    <tableColumn id="2" xr3:uid="{CAA0CAB9-2D5D-4C82-9764-E9A97ADAFBC1}" name="Month" dataDxfId="4">
      <calculatedColumnFormula>INDEX(J1:J12,MATCH(MONTH(Table1[DATE]),G1:G12,0))</calculatedColumnFormula>
    </tableColumn>
    <tableColumn id="3" xr3:uid="{307483AF-675C-4CFF-9B48-AAE1A97EA52A}" name="Year" dataDxfId="3">
      <calculatedColumnFormula>YEAR(Table1[DATE])</calculatedColumnFormula>
    </tableColumn>
    <tableColumn id="4" xr3:uid="{C838F907-0426-4ECA-8525-4D3A454B608F}" name="Previous Year" dataDxfId="2"/>
    <tableColumn id="5" xr3:uid="{C840EC69-48C0-4DF5-BBFB-39941578C7B9}" name="DATE" dataDxfId="1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53"/>
  <sheetViews>
    <sheetView tabSelected="1" zoomScale="45" zoomScaleNormal="45" zoomScalePageLayoutView="55" workbookViewId="0">
      <selection activeCell="A30" sqref="A30"/>
    </sheetView>
  </sheetViews>
  <sheetFormatPr defaultColWidth="9" defaultRowHeight="14.5"/>
  <cols>
    <col min="1" max="1" width="12.6328125" style="1" customWidth="1"/>
    <col min="2" max="2" width="12.90625" style="1" bestFit="1" customWidth="1"/>
    <col min="3" max="3" width="10.6328125" style="1" bestFit="1" customWidth="1"/>
    <col min="4" max="5" width="12.08984375" style="1" bestFit="1" customWidth="1"/>
    <col min="6" max="6" width="11" style="1" customWidth="1"/>
    <col min="7" max="7" width="12.08984375" style="1" bestFit="1" customWidth="1"/>
    <col min="8" max="8" width="8.08984375" style="1" bestFit="1" customWidth="1"/>
    <col min="9" max="9" width="8.08984375" style="1" hidden="1" customWidth="1"/>
    <col min="10" max="11" width="8.08984375" style="1" bestFit="1" customWidth="1"/>
    <col min="12" max="13" width="10.6328125" style="1" bestFit="1" customWidth="1"/>
    <col min="14" max="14" width="8.6328125" style="1" bestFit="1" customWidth="1"/>
    <col min="15" max="15" width="10.08984375" style="1" bestFit="1" customWidth="1"/>
    <col min="16" max="16" width="10" style="1" bestFit="1" customWidth="1"/>
    <col min="17" max="17" width="8.08984375" style="1" hidden="1" customWidth="1"/>
    <col min="18" max="18" width="10.6328125" style="1" bestFit="1" customWidth="1"/>
    <col min="19" max="19" width="8.08984375" style="1" bestFit="1" customWidth="1"/>
    <col min="20" max="20" width="10.08984375" style="1" bestFit="1" customWidth="1"/>
    <col min="21" max="21" width="8.6328125" style="1" bestFit="1" customWidth="1"/>
    <col min="22" max="22" width="8.08984375" style="1" hidden="1" customWidth="1"/>
    <col min="23" max="23" width="10.08984375" style="1" bestFit="1" customWidth="1"/>
    <col min="24" max="24" width="10" style="1" bestFit="1" customWidth="1"/>
    <col min="25" max="26" width="8.6328125" style="1" bestFit="1" customWidth="1"/>
    <col min="27" max="27" width="10" style="1" bestFit="1" customWidth="1"/>
    <col min="28" max="28" width="10.6328125" style="1" bestFit="1" customWidth="1"/>
    <col min="29" max="29" width="8.08984375" style="1" bestFit="1" customWidth="1"/>
    <col min="30" max="31" width="10.6328125" style="1" bestFit="1" customWidth="1"/>
    <col min="32" max="32" width="8.08984375" style="1" hidden="1" customWidth="1"/>
    <col min="33" max="34" width="8.6328125" style="1" bestFit="1" customWidth="1"/>
    <col min="35" max="35" width="11.08984375" style="1" bestFit="1" customWidth="1"/>
    <col min="36" max="36" width="8.6328125" style="1" bestFit="1" customWidth="1"/>
    <col min="37" max="37" width="16.08984375" style="1" customWidth="1"/>
    <col min="38" max="47" width="9" style="1"/>
    <col min="48" max="48" width="9" style="1" customWidth="1"/>
    <col min="49" max="16384" width="9" style="1"/>
  </cols>
  <sheetData>
    <row r="1" spans="1:3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1:3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1:37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1:37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1:37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37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</row>
    <row r="31" spans="1:37" ht="14.25" hidden="1" customHeight="1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idden="1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hidden="1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idden="1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idden="1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idden="1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hidden="1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hidden="1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hidden="1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1:37" hidden="1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hidden="1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7" hidden="1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idden="1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37" hidden="1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hidden="1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1:37" hidden="1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</row>
    <row r="47" spans="1:37" hidden="1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</row>
    <row r="48" spans="1:37" hidden="1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hidden="1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37">
      <c r="A50" s="45" t="s">
        <v>36</v>
      </c>
      <c r="B50" s="46">
        <v>29069</v>
      </c>
      <c r="C50" s="46">
        <v>4086</v>
      </c>
      <c r="D50" s="46">
        <v>13176</v>
      </c>
      <c r="E50" s="46">
        <v>36049</v>
      </c>
      <c r="F50" s="46">
        <v>6939</v>
      </c>
      <c r="G50" s="46">
        <v>15118</v>
      </c>
      <c r="H50" s="46">
        <v>319</v>
      </c>
      <c r="I50" s="46">
        <v>0</v>
      </c>
      <c r="J50" s="46">
        <v>252</v>
      </c>
      <c r="K50" s="46">
        <v>50</v>
      </c>
      <c r="L50" s="46">
        <v>4103</v>
      </c>
      <c r="M50" s="46">
        <v>3521</v>
      </c>
      <c r="N50" s="46">
        <v>341</v>
      </c>
      <c r="O50" s="46">
        <v>1108</v>
      </c>
      <c r="P50" s="46">
        <v>692</v>
      </c>
      <c r="Q50" s="46">
        <v>0</v>
      </c>
      <c r="R50" s="46">
        <v>2207</v>
      </c>
      <c r="S50" s="46">
        <v>324</v>
      </c>
      <c r="T50" s="46">
        <v>783</v>
      </c>
      <c r="U50" s="46">
        <v>328</v>
      </c>
      <c r="V50" s="46">
        <v>0</v>
      </c>
      <c r="W50" s="46">
        <v>1149</v>
      </c>
      <c r="X50" s="46">
        <v>666</v>
      </c>
      <c r="Y50" s="46">
        <v>0</v>
      </c>
      <c r="Z50" s="46">
        <v>260</v>
      </c>
      <c r="AA50" s="46">
        <v>832</v>
      </c>
      <c r="AB50" s="46">
        <v>3109</v>
      </c>
      <c r="AC50" s="46">
        <v>307</v>
      </c>
      <c r="AD50" s="46">
        <v>3790</v>
      </c>
      <c r="AE50" s="46">
        <v>2601</v>
      </c>
      <c r="AF50" s="46">
        <v>0</v>
      </c>
      <c r="AG50" s="46">
        <v>161</v>
      </c>
      <c r="AH50" s="46">
        <v>165</v>
      </c>
      <c r="AI50" s="46">
        <v>6463</v>
      </c>
      <c r="AJ50" s="46">
        <v>236</v>
      </c>
      <c r="AK50" s="46">
        <f>SUM(B50:AJ50)</f>
        <v>138204</v>
      </c>
    </row>
    <row r="51" spans="1:37">
      <c r="A51" s="47" t="s">
        <v>37</v>
      </c>
      <c r="B51" s="46">
        <v>121540</v>
      </c>
      <c r="C51" s="46">
        <v>0</v>
      </c>
      <c r="D51" s="46">
        <v>5770</v>
      </c>
      <c r="E51" s="46">
        <v>25988</v>
      </c>
      <c r="F51" s="46">
        <v>586</v>
      </c>
      <c r="G51" s="46">
        <v>20897</v>
      </c>
      <c r="H51" s="46">
        <v>0</v>
      </c>
      <c r="I51" s="46">
        <v>0</v>
      </c>
      <c r="J51" s="46">
        <v>0</v>
      </c>
      <c r="K51" s="46">
        <v>0</v>
      </c>
      <c r="L51" s="46">
        <v>1209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931</v>
      </c>
      <c r="AJ51" s="46">
        <v>189</v>
      </c>
      <c r="AK51" s="46">
        <f t="shared" ref="AK51:AK52" si="0">SUM(B51:AJ51)</f>
        <v>177110</v>
      </c>
    </row>
    <row r="52" spans="1:37">
      <c r="A52" s="38" t="s">
        <v>35</v>
      </c>
      <c r="B52" s="46">
        <v>150609</v>
      </c>
      <c r="C52" s="46">
        <v>4086</v>
      </c>
      <c r="D52" s="46">
        <v>18946</v>
      </c>
      <c r="E52" s="46">
        <v>62037</v>
      </c>
      <c r="F52" s="46">
        <v>7525</v>
      </c>
      <c r="G52" s="46">
        <v>36015</v>
      </c>
      <c r="H52" s="46">
        <v>319</v>
      </c>
      <c r="I52" s="46">
        <v>0</v>
      </c>
      <c r="J52" s="46">
        <v>252</v>
      </c>
      <c r="K52" s="46">
        <v>50</v>
      </c>
      <c r="L52" s="46">
        <v>5312</v>
      </c>
      <c r="M52" s="46">
        <v>3521</v>
      </c>
      <c r="N52" s="46">
        <v>341</v>
      </c>
      <c r="O52" s="46">
        <v>1108</v>
      </c>
      <c r="P52" s="46">
        <v>692</v>
      </c>
      <c r="Q52" s="46">
        <v>0</v>
      </c>
      <c r="R52" s="46">
        <v>2207</v>
      </c>
      <c r="S52" s="46">
        <v>324</v>
      </c>
      <c r="T52" s="46">
        <v>783</v>
      </c>
      <c r="U52" s="46">
        <v>328</v>
      </c>
      <c r="V52" s="46">
        <v>0</v>
      </c>
      <c r="W52" s="46">
        <v>1149</v>
      </c>
      <c r="X52" s="46">
        <v>666</v>
      </c>
      <c r="Y52" s="46">
        <v>0</v>
      </c>
      <c r="Z52" s="46">
        <v>260</v>
      </c>
      <c r="AA52" s="46">
        <v>832</v>
      </c>
      <c r="AB52" s="46">
        <v>3109</v>
      </c>
      <c r="AC52" s="46">
        <v>307</v>
      </c>
      <c r="AD52" s="46">
        <v>3790</v>
      </c>
      <c r="AE52" s="46">
        <v>2601</v>
      </c>
      <c r="AF52" s="46">
        <v>0</v>
      </c>
      <c r="AG52" s="46">
        <v>161</v>
      </c>
      <c r="AH52" s="46">
        <v>165</v>
      </c>
      <c r="AI52" s="46">
        <v>7394</v>
      </c>
      <c r="AJ52" s="46">
        <v>425</v>
      </c>
      <c r="AK52" s="46">
        <f t="shared" si="0"/>
        <v>315314</v>
      </c>
    </row>
    <row r="53" spans="1:37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45" zoomScaleNormal="45" workbookViewId="0">
      <selection activeCell="B28" sqref="B28"/>
    </sheetView>
  </sheetViews>
  <sheetFormatPr defaultColWidth="9" defaultRowHeight="14.5"/>
  <cols>
    <col min="1" max="1" width="14.6328125" style="1" customWidth="1"/>
    <col min="2" max="2" width="13.26953125" style="1" bestFit="1" customWidth="1"/>
    <col min="3" max="9" width="8.6328125" style="1" customWidth="1"/>
    <col min="10" max="10" width="8.6328125" style="1" hidden="1" customWidth="1"/>
    <col min="11" max="17" width="8.6328125" style="1" customWidth="1"/>
    <col min="18" max="18" width="8.6328125" style="1" hidden="1" customWidth="1"/>
    <col min="19" max="22" width="8.6328125" style="1" customWidth="1"/>
    <col min="23" max="23" width="8.6328125" style="1" hidden="1" customWidth="1"/>
    <col min="24" max="32" width="8.6328125" style="1" customWidth="1"/>
    <col min="33" max="33" width="8.6328125" style="1" hidden="1" customWidth="1"/>
    <col min="34" max="36" width="8.6328125" style="1" customWidth="1"/>
    <col min="37" max="37" width="14.6328125" style="1" customWidth="1"/>
    <col min="38" max="16384" width="9" style="1"/>
  </cols>
  <sheetData>
    <row r="1" spans="1:4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>
      <c r="A48" s="36"/>
      <c r="B48" s="50" t="s">
        <v>36</v>
      </c>
      <c r="C48" s="49">
        <v>223</v>
      </c>
      <c r="D48" s="49">
        <v>30</v>
      </c>
      <c r="E48" s="49">
        <v>90</v>
      </c>
      <c r="F48" s="49">
        <v>243</v>
      </c>
      <c r="G48" s="49">
        <v>48</v>
      </c>
      <c r="H48" s="49">
        <v>113</v>
      </c>
      <c r="I48" s="49">
        <v>2</v>
      </c>
      <c r="J48" s="49">
        <v>0</v>
      </c>
      <c r="K48" s="49">
        <v>2</v>
      </c>
      <c r="L48" s="49">
        <v>4</v>
      </c>
      <c r="M48" s="49">
        <v>34</v>
      </c>
      <c r="N48" s="49">
        <v>22</v>
      </c>
      <c r="O48" s="49">
        <v>2</v>
      </c>
      <c r="P48" s="49">
        <v>8</v>
      </c>
      <c r="Q48" s="49">
        <v>4</v>
      </c>
      <c r="R48" s="49">
        <v>0</v>
      </c>
      <c r="S48" s="49">
        <v>14</v>
      </c>
      <c r="T48" s="49">
        <v>2</v>
      </c>
      <c r="U48" s="49">
        <v>6</v>
      </c>
      <c r="V48" s="49">
        <v>2</v>
      </c>
      <c r="W48" s="49">
        <v>0</v>
      </c>
      <c r="X48" s="49">
        <v>8</v>
      </c>
      <c r="Y48" s="49">
        <v>4</v>
      </c>
      <c r="Z48" s="49">
        <v>0</v>
      </c>
      <c r="AA48" s="49">
        <v>6</v>
      </c>
      <c r="AB48" s="49">
        <v>6</v>
      </c>
      <c r="AC48" s="49">
        <v>20</v>
      </c>
      <c r="AD48" s="49">
        <v>2</v>
      </c>
      <c r="AE48" s="49">
        <v>24</v>
      </c>
      <c r="AF48" s="49">
        <v>18</v>
      </c>
      <c r="AG48" s="49">
        <v>0</v>
      </c>
      <c r="AH48" s="49">
        <v>4</v>
      </c>
      <c r="AI48" s="49">
        <v>4</v>
      </c>
      <c r="AJ48" s="49">
        <v>76</v>
      </c>
      <c r="AK48" s="49">
        <v>4</v>
      </c>
      <c r="AL48" s="49">
        <f>SUM(C48:AK48)</f>
        <v>1025</v>
      </c>
      <c r="AM48" s="36"/>
      <c r="AN48" s="36"/>
      <c r="AO48" s="36"/>
    </row>
    <row r="49" spans="1:41">
      <c r="A49" s="36"/>
      <c r="B49" s="51" t="s">
        <v>37</v>
      </c>
      <c r="C49" s="49">
        <v>739</v>
      </c>
      <c r="D49" s="49">
        <v>0</v>
      </c>
      <c r="E49" s="49">
        <v>43</v>
      </c>
      <c r="F49" s="49">
        <v>194</v>
      </c>
      <c r="G49" s="49">
        <v>6</v>
      </c>
      <c r="H49" s="49">
        <v>131</v>
      </c>
      <c r="I49" s="49">
        <v>0</v>
      </c>
      <c r="J49" s="49">
        <v>0</v>
      </c>
      <c r="K49" s="49">
        <v>0</v>
      </c>
      <c r="L49" s="49">
        <v>0</v>
      </c>
      <c r="M49" s="49">
        <v>12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12</v>
      </c>
      <c r="AK49" s="49">
        <v>2</v>
      </c>
      <c r="AL49" s="49">
        <f t="shared" ref="AL49:AL50" si="0">SUM(C49:AK49)</f>
        <v>1139</v>
      </c>
      <c r="AM49" s="36"/>
      <c r="AN49" s="36"/>
      <c r="AO49" s="36"/>
    </row>
    <row r="50" spans="1:41">
      <c r="A50" s="36"/>
      <c r="B50" s="38" t="s">
        <v>35</v>
      </c>
      <c r="C50" s="49">
        <v>962</v>
      </c>
      <c r="D50" s="49">
        <v>30</v>
      </c>
      <c r="E50" s="49">
        <v>133</v>
      </c>
      <c r="F50" s="49">
        <v>437</v>
      </c>
      <c r="G50" s="49">
        <v>54</v>
      </c>
      <c r="H50" s="49">
        <v>244</v>
      </c>
      <c r="I50" s="49">
        <v>2</v>
      </c>
      <c r="J50" s="49">
        <v>0</v>
      </c>
      <c r="K50" s="49">
        <v>2</v>
      </c>
      <c r="L50" s="49">
        <v>4</v>
      </c>
      <c r="M50" s="49">
        <v>46</v>
      </c>
      <c r="N50" s="49">
        <v>22</v>
      </c>
      <c r="O50" s="49">
        <v>2</v>
      </c>
      <c r="P50" s="49">
        <v>8</v>
      </c>
      <c r="Q50" s="49">
        <v>4</v>
      </c>
      <c r="R50" s="49">
        <v>0</v>
      </c>
      <c r="S50" s="49">
        <v>14</v>
      </c>
      <c r="T50" s="49">
        <v>2</v>
      </c>
      <c r="U50" s="49">
        <v>6</v>
      </c>
      <c r="V50" s="49">
        <v>2</v>
      </c>
      <c r="W50" s="49">
        <v>0</v>
      </c>
      <c r="X50" s="49">
        <v>8</v>
      </c>
      <c r="Y50" s="49">
        <v>4</v>
      </c>
      <c r="Z50" s="49">
        <v>0</v>
      </c>
      <c r="AA50" s="49">
        <v>6</v>
      </c>
      <c r="AB50" s="49">
        <v>6</v>
      </c>
      <c r="AC50" s="49">
        <v>20</v>
      </c>
      <c r="AD50" s="49">
        <v>2</v>
      </c>
      <c r="AE50" s="49">
        <v>24</v>
      </c>
      <c r="AF50" s="49">
        <v>18</v>
      </c>
      <c r="AG50" s="49">
        <v>0</v>
      </c>
      <c r="AH50" s="49">
        <v>4</v>
      </c>
      <c r="AI50" s="49">
        <v>4</v>
      </c>
      <c r="AJ50" s="49">
        <v>88</v>
      </c>
      <c r="AK50" s="49">
        <v>6</v>
      </c>
      <c r="AL50" s="49">
        <f t="shared" si="0"/>
        <v>2164</v>
      </c>
      <c r="AM50" s="36"/>
      <c r="AN50" s="36"/>
      <c r="AO50" s="36"/>
    </row>
    <row r="51" spans="1:4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4.5"/>
  <cols>
    <col min="1" max="1" width="13.08984375" style="1" bestFit="1" customWidth="1"/>
    <col min="2" max="2" width="12.08984375" style="1" bestFit="1" customWidth="1"/>
    <col min="3" max="6" width="12.90625" style="1" bestFit="1" customWidth="1"/>
    <col min="7" max="8" width="12.08984375" style="1" bestFit="1" customWidth="1"/>
    <col min="9" max="13" width="12.90625" style="1" bestFit="1" customWidth="1"/>
    <col min="14" max="16" width="13.6328125" style="1" bestFit="1" customWidth="1"/>
    <col min="17" max="17" width="13.08984375" style="1" bestFit="1" customWidth="1"/>
    <col min="18" max="26" width="13.6328125" style="1" bestFit="1" customWidth="1"/>
    <col min="27" max="27" width="14.6328125" style="1" bestFit="1" customWidth="1"/>
    <col min="28" max="28" width="13.6328125" style="1" bestFit="1" customWidth="1"/>
    <col min="29" max="29" width="14.6328125" style="1" bestFit="1" customWidth="1"/>
    <col min="30" max="30" width="13.6328125" style="1" bestFit="1" customWidth="1"/>
    <col min="31" max="31" width="14.08984375" style="1" customWidth="1"/>
    <col min="32" max="32" width="12.453125" style="1" bestFit="1" customWidth="1"/>
    <col min="33" max="33" width="11.6328125" style="1" bestFit="1" customWidth="1"/>
    <col min="34" max="16384" width="9" style="1"/>
  </cols>
  <sheetData>
    <row r="1" spans="1:33" hidden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32" customFormat="1" hidden="1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3" s="32" customFormat="1">
      <c r="A4" s="31"/>
      <c r="B4" s="35">
        <v>45503</v>
      </c>
      <c r="C4" s="35">
        <v>45504</v>
      </c>
      <c r="D4" s="35">
        <v>45505</v>
      </c>
      <c r="E4" s="35">
        <v>45506</v>
      </c>
      <c r="F4" s="35">
        <v>45507</v>
      </c>
      <c r="G4" s="35">
        <v>45508</v>
      </c>
      <c r="H4" s="35">
        <v>45509</v>
      </c>
      <c r="I4" s="35">
        <v>45510</v>
      </c>
      <c r="J4" s="35">
        <v>45511</v>
      </c>
      <c r="K4" s="35">
        <v>45512</v>
      </c>
      <c r="L4" s="35">
        <v>45513</v>
      </c>
      <c r="M4" s="35">
        <v>45514</v>
      </c>
      <c r="N4" s="35">
        <v>45515</v>
      </c>
      <c r="O4" s="35">
        <v>45516</v>
      </c>
      <c r="P4" s="35">
        <v>45517</v>
      </c>
      <c r="Q4" s="35">
        <v>45518</v>
      </c>
      <c r="R4" s="35">
        <v>45519</v>
      </c>
      <c r="S4" s="35">
        <v>45520</v>
      </c>
      <c r="T4" s="35">
        <v>45521</v>
      </c>
      <c r="U4" s="35">
        <v>45522</v>
      </c>
      <c r="V4" s="35">
        <v>45523</v>
      </c>
      <c r="W4" s="35">
        <v>45524</v>
      </c>
      <c r="X4" s="35">
        <v>45525</v>
      </c>
      <c r="Y4" s="35">
        <v>45526</v>
      </c>
      <c r="Z4" s="35">
        <v>45527</v>
      </c>
      <c r="AA4" s="35">
        <v>45528</v>
      </c>
      <c r="AB4" s="35">
        <v>45529</v>
      </c>
      <c r="AC4" s="35">
        <v>45530</v>
      </c>
      <c r="AD4" s="35">
        <v>45531</v>
      </c>
      <c r="AE4" s="35">
        <v>45532</v>
      </c>
    </row>
    <row r="5" spans="1:33">
      <c r="A5" s="7" t="s">
        <v>36</v>
      </c>
      <c r="B5" s="13">
        <v>168847</v>
      </c>
      <c r="C5" s="13">
        <v>161154</v>
      </c>
      <c r="D5" s="13">
        <v>167969</v>
      </c>
      <c r="E5" s="13">
        <v>169204</v>
      </c>
      <c r="F5" s="13">
        <v>166067</v>
      </c>
      <c r="G5" s="13">
        <v>167685</v>
      </c>
      <c r="H5" s="13">
        <v>167016</v>
      </c>
      <c r="I5" s="13">
        <v>166326</v>
      </c>
      <c r="J5" s="13">
        <v>163619</v>
      </c>
      <c r="K5" s="13">
        <v>174191</v>
      </c>
      <c r="L5" s="13">
        <v>181846</v>
      </c>
      <c r="M5" s="13">
        <v>181822</v>
      </c>
      <c r="N5" s="13">
        <v>165599</v>
      </c>
      <c r="O5" s="13">
        <v>175528</v>
      </c>
      <c r="P5" s="13">
        <v>175724</v>
      </c>
      <c r="Q5" s="13">
        <v>171645</v>
      </c>
      <c r="R5" s="13">
        <v>174895</v>
      </c>
      <c r="S5" s="13">
        <v>175519</v>
      </c>
      <c r="T5" s="13">
        <v>173001</v>
      </c>
      <c r="U5" s="13">
        <v>169467</v>
      </c>
      <c r="V5" s="13">
        <v>163490</v>
      </c>
      <c r="W5" s="13">
        <v>156843</v>
      </c>
      <c r="X5" s="13">
        <v>153256</v>
      </c>
      <c r="Y5" s="13">
        <v>158777</v>
      </c>
      <c r="Z5" s="13">
        <v>170118</v>
      </c>
      <c r="AA5" s="13">
        <v>157988</v>
      </c>
      <c r="AB5" s="13">
        <v>160227</v>
      </c>
      <c r="AC5" s="13">
        <v>157089</v>
      </c>
      <c r="AD5" s="13">
        <v>143217</v>
      </c>
      <c r="AE5" s="13">
        <v>138204</v>
      </c>
      <c r="AF5" s="24"/>
      <c r="AG5" s="24"/>
    </row>
    <row r="6" spans="1:33">
      <c r="A6" s="8" t="s">
        <v>37</v>
      </c>
      <c r="B6" s="13">
        <v>204664</v>
      </c>
      <c r="C6" s="13">
        <v>213968</v>
      </c>
      <c r="D6" s="13">
        <v>206360</v>
      </c>
      <c r="E6" s="13">
        <v>215349</v>
      </c>
      <c r="F6" s="13">
        <v>215602</v>
      </c>
      <c r="G6" s="13">
        <v>220366</v>
      </c>
      <c r="H6" s="13">
        <v>207567</v>
      </c>
      <c r="I6" s="13">
        <v>200854</v>
      </c>
      <c r="J6" s="13">
        <v>216469</v>
      </c>
      <c r="K6" s="13">
        <v>207320</v>
      </c>
      <c r="L6" s="13">
        <v>226328</v>
      </c>
      <c r="M6" s="13">
        <v>226493</v>
      </c>
      <c r="N6" s="13">
        <v>225622</v>
      </c>
      <c r="O6" s="13">
        <v>215078</v>
      </c>
      <c r="P6" s="13">
        <v>208036</v>
      </c>
      <c r="Q6" s="13">
        <v>210292</v>
      </c>
      <c r="R6" s="13">
        <v>208522</v>
      </c>
      <c r="S6" s="13">
        <v>215196</v>
      </c>
      <c r="T6" s="13">
        <v>217872</v>
      </c>
      <c r="U6" s="13">
        <v>220195</v>
      </c>
      <c r="V6" s="13">
        <v>205297</v>
      </c>
      <c r="W6" s="13">
        <v>197319</v>
      </c>
      <c r="X6" s="13">
        <v>196626</v>
      </c>
      <c r="Y6" s="13">
        <v>193375</v>
      </c>
      <c r="Z6" s="13">
        <v>204636</v>
      </c>
      <c r="AA6" s="13">
        <v>201135</v>
      </c>
      <c r="AB6" s="13">
        <v>207069</v>
      </c>
      <c r="AC6" s="13">
        <v>191432</v>
      </c>
      <c r="AD6" s="13">
        <v>177801</v>
      </c>
      <c r="AE6" s="13">
        <v>177110</v>
      </c>
      <c r="AF6" s="24"/>
      <c r="AG6" s="24"/>
    </row>
    <row r="7" spans="1:33">
      <c r="A7" s="13" t="s">
        <v>35</v>
      </c>
      <c r="B7" s="13">
        <v>373511</v>
      </c>
      <c r="C7" s="13">
        <v>375122</v>
      </c>
      <c r="D7" s="13">
        <v>374329</v>
      </c>
      <c r="E7" s="13">
        <v>384553</v>
      </c>
      <c r="F7" s="13">
        <v>381669</v>
      </c>
      <c r="G7" s="13">
        <v>388051</v>
      </c>
      <c r="H7" s="13">
        <v>374583</v>
      </c>
      <c r="I7" s="13">
        <v>367180</v>
      </c>
      <c r="J7" s="13">
        <v>380088</v>
      </c>
      <c r="K7" s="13">
        <v>381511</v>
      </c>
      <c r="L7" s="13">
        <v>408174</v>
      </c>
      <c r="M7" s="13">
        <v>408315</v>
      </c>
      <c r="N7" s="13">
        <v>391221</v>
      </c>
      <c r="O7" s="13">
        <v>390606</v>
      </c>
      <c r="P7" s="13">
        <v>383760</v>
      </c>
      <c r="Q7" s="13">
        <v>381937</v>
      </c>
      <c r="R7" s="13">
        <v>383417</v>
      </c>
      <c r="S7" s="13">
        <v>390715</v>
      </c>
      <c r="T7" s="13">
        <v>390873</v>
      </c>
      <c r="U7" s="13">
        <v>389662</v>
      </c>
      <c r="V7" s="13">
        <v>368787</v>
      </c>
      <c r="W7" s="13">
        <v>354162</v>
      </c>
      <c r="X7" s="13">
        <v>349882</v>
      </c>
      <c r="Y7" s="13">
        <v>352152</v>
      </c>
      <c r="Z7" s="13">
        <v>374754</v>
      </c>
      <c r="AA7" s="13">
        <v>359123</v>
      </c>
      <c r="AB7" s="13">
        <v>367296</v>
      </c>
      <c r="AC7" s="13">
        <v>348521</v>
      </c>
      <c r="AD7" s="13">
        <v>321018</v>
      </c>
      <c r="AE7" s="13">
        <v>315314</v>
      </c>
      <c r="AF7" s="24"/>
      <c r="AG7" s="24"/>
    </row>
    <row r="8" spans="1:3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>
      <c r="A9" s="25"/>
      <c r="B9" s="33"/>
    </row>
    <row r="10" spans="1:33">
      <c r="A10" s="5"/>
      <c r="B10" s="34"/>
    </row>
    <row r="11" spans="1:33">
      <c r="A11" s="5"/>
    </row>
    <row r="12" spans="1:33">
      <c r="A12" s="5"/>
    </row>
    <row r="13" spans="1:33">
      <c r="A13" s="5"/>
    </row>
    <row r="14" spans="1:33">
      <c r="A14" s="5"/>
    </row>
    <row r="15" spans="1:33">
      <c r="A15" s="5"/>
    </row>
    <row r="16" spans="1:33">
      <c r="A16" s="2"/>
    </row>
    <row r="17" spans="1:1">
      <c r="A17" s="2"/>
    </row>
    <row r="18" spans="1:1">
      <c r="A18" s="2"/>
    </row>
  </sheetData>
  <conditionalFormatting sqref="B4:AE4">
    <cfRule type="timePeriod" dxfId="0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/>
  <cols>
    <col min="1" max="2" width="11.6328125" style="3" bestFit="1" customWidth="1"/>
    <col min="3" max="3" width="13" style="3" bestFit="1" customWidth="1"/>
    <col min="4" max="4" width="22.6328125" style="3" bestFit="1" customWidth="1"/>
    <col min="5" max="6" width="14.08984375" style="3" bestFit="1" customWidth="1"/>
    <col min="7" max="7" width="13.08984375" style="3" bestFit="1" customWidth="1"/>
    <col min="8" max="8" width="14.6328125" style="3" customWidth="1"/>
    <col min="9" max="9" width="13.90625" style="3" bestFit="1" customWidth="1"/>
    <col min="10" max="10" width="14.08984375" style="3" bestFit="1" customWidth="1"/>
    <col min="11" max="11" width="15.6328125" style="3" customWidth="1"/>
    <col min="12" max="12" width="13.90625" style="3" bestFit="1" customWidth="1"/>
    <col min="13" max="13" width="14.08984375" style="3" bestFit="1" customWidth="1"/>
    <col min="14" max="14" width="15.90625" style="3" customWidth="1"/>
    <col min="15" max="15" width="15.08984375" style="3" customWidth="1"/>
    <col min="16" max="16" width="9" style="3" customWidth="1"/>
    <col min="17" max="17" width="15.08984375" style="3" customWidth="1"/>
    <col min="18" max="30" width="9" style="3"/>
    <col min="31" max="31" width="119.08984375" style="3" customWidth="1"/>
    <col min="32" max="16384" width="9" style="3"/>
  </cols>
  <sheetData>
    <row r="2" spans="1:31">
      <c r="D2" s="6"/>
    </row>
    <row r="4" spans="1:31">
      <c r="C4" s="6"/>
      <c r="D4" s="21">
        <v>45139</v>
      </c>
      <c r="E4" s="21">
        <v>45170</v>
      </c>
      <c r="F4" s="21">
        <v>45200</v>
      </c>
      <c r="G4" s="21">
        <v>45231</v>
      </c>
      <c r="H4" s="21">
        <v>45261</v>
      </c>
      <c r="I4" s="21">
        <v>45292</v>
      </c>
      <c r="J4" s="22">
        <v>45323</v>
      </c>
      <c r="K4" s="22">
        <v>45352</v>
      </c>
      <c r="L4" s="22">
        <v>45383</v>
      </c>
      <c r="M4" s="22">
        <v>45413</v>
      </c>
      <c r="N4" s="22">
        <v>45445</v>
      </c>
      <c r="O4" s="22">
        <v>45476</v>
      </c>
    </row>
    <row r="5" spans="1:31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17">
        <v>5273841</v>
      </c>
      <c r="K5" s="17">
        <v>5452156</v>
      </c>
      <c r="L5" s="17">
        <v>5204559</v>
      </c>
      <c r="M5" s="17">
        <v>4883700</v>
      </c>
      <c r="N5" s="17">
        <v>4462006</v>
      </c>
      <c r="O5" s="17">
        <v>5063282</v>
      </c>
    </row>
    <row r="6" spans="1:31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17">
        <v>6516915</v>
      </c>
      <c r="K6" s="17">
        <v>6574140</v>
      </c>
      <c r="L6" s="17">
        <v>6233452</v>
      </c>
      <c r="M6" s="17">
        <v>5726133</v>
      </c>
      <c r="N6" s="17">
        <v>5608750</v>
      </c>
      <c r="O6" s="17">
        <v>6317029</v>
      </c>
    </row>
    <row r="7" spans="1:31">
      <c r="C7" s="12" t="s">
        <v>38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17">
        <v>11790756</v>
      </c>
      <c r="K7" s="17">
        <v>12026296</v>
      </c>
      <c r="L7" s="17">
        <v>11438011</v>
      </c>
      <c r="M7" s="17">
        <v>10609833</v>
      </c>
      <c r="N7" s="17">
        <v>10070756</v>
      </c>
      <c r="O7" s="17">
        <v>11380311</v>
      </c>
    </row>
    <row r="8" spans="1:31">
      <c r="A8" s="4"/>
      <c r="B8" s="4"/>
      <c r="C8" s="4"/>
      <c r="AE8" s="6" t="s">
        <v>57</v>
      </c>
    </row>
    <row r="9" spans="1:31">
      <c r="A9" s="4"/>
      <c r="B9" s="4"/>
      <c r="C9" s="4"/>
      <c r="O9" s="16"/>
      <c r="P9" s="16"/>
    </row>
    <row r="10" spans="1:31">
      <c r="Q10" s="15"/>
    </row>
    <row r="11" spans="1:31">
      <c r="Q11" s="15"/>
    </row>
    <row r="12" spans="1:31">
      <c r="Q12" s="15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4.5"/>
  <cols>
    <col min="1" max="1" width="9.08984375" customWidth="1"/>
    <col min="3" max="3" width="9.6328125" bestFit="1" customWidth="1"/>
    <col min="4" max="4" width="17.90625" hidden="1" customWidth="1"/>
    <col min="5" max="5" width="13.6328125" style="30" customWidth="1"/>
    <col min="7" max="8" width="8.6328125" hidden="1" customWidth="1"/>
    <col min="9" max="10" width="0" hidden="1" customWidth="1"/>
  </cols>
  <sheetData>
    <row r="1" spans="1:10" s="20" customFormat="1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58</v>
      </c>
    </row>
    <row r="2" spans="1:10" s="20" customFormat="1">
      <c r="A2" s="27">
        <f>DAY(Table1[DATE])</f>
        <v>28</v>
      </c>
      <c r="B2" s="27" t="str">
        <f>INDEX(J1:J12,MATCH(MONTH(Table1[DATE]),G1:G12,0))</f>
        <v>Aug</v>
      </c>
      <c r="C2" s="27">
        <f>YEAR(Table1[DATE])</f>
        <v>2024</v>
      </c>
      <c r="D2" s="27">
        <v>2023</v>
      </c>
      <c r="E2" s="29">
        <f>'30-Day PAX'!AE4</f>
        <v>45532</v>
      </c>
      <c r="G2" s="20">
        <v>2</v>
      </c>
      <c r="H2" s="20" t="s">
        <v>44</v>
      </c>
      <c r="J2" s="20" t="s">
        <v>59</v>
      </c>
    </row>
    <row r="3" spans="1:10" ht="52.5" hidden="1" customHeight="1">
      <c r="G3">
        <v>3</v>
      </c>
      <c r="H3" t="s">
        <v>45</v>
      </c>
      <c r="J3" s="20" t="s">
        <v>60</v>
      </c>
    </row>
    <row r="4" spans="1:10" ht="36" hidden="1" customHeight="1">
      <c r="A4" t="s">
        <v>46</v>
      </c>
      <c r="G4">
        <v>4</v>
      </c>
      <c r="H4" t="s">
        <v>47</v>
      </c>
      <c r="J4" s="20" t="s">
        <v>61</v>
      </c>
    </row>
    <row r="5" spans="1:10" ht="53.25" hidden="1" customHeight="1">
      <c r="A5" t="s">
        <v>48</v>
      </c>
      <c r="B5" s="18" t="str">
        <f>A5&amp;$A$2&amp;VLOOKUP($A$2,$G$1:$H$31,2,0)&amp;" "&amp;$B$2&amp;" "&amp;$C$2</f>
        <v>Number of Total Passengers as of 28th Aug 2024</v>
      </c>
      <c r="G5">
        <v>5</v>
      </c>
      <c r="H5" t="s">
        <v>47</v>
      </c>
      <c r="J5" s="20" t="s">
        <v>62</v>
      </c>
    </row>
    <row r="6" spans="1:10" ht="32.25" hidden="1" customHeight="1">
      <c r="A6" t="s">
        <v>49</v>
      </c>
      <c r="G6">
        <v>6</v>
      </c>
      <c r="H6" t="s">
        <v>47</v>
      </c>
      <c r="J6" s="20" t="s">
        <v>63</v>
      </c>
    </row>
    <row r="7" spans="1:10" ht="42.75" hidden="1" customHeight="1">
      <c r="A7" t="s">
        <v>50</v>
      </c>
      <c r="B7" s="18" t="str">
        <f>A7&amp;$A$2&amp;VLOOKUP($A$2,$G$1:$H$31,2,0)&amp;" "&amp;$B$2&amp;" "&amp;$C$2</f>
        <v>Number of Total Flights as of 28th Aug 2024</v>
      </c>
      <c r="G7">
        <v>7</v>
      </c>
      <c r="H7" t="s">
        <v>47</v>
      </c>
      <c r="J7" s="20" t="s">
        <v>56</v>
      </c>
    </row>
    <row r="8" spans="1:10" ht="42.75" hidden="1" customHeight="1">
      <c r="A8" t="s">
        <v>51</v>
      </c>
      <c r="G8">
        <v>8</v>
      </c>
      <c r="H8" t="s">
        <v>47</v>
      </c>
      <c r="J8" s="20" t="s">
        <v>64</v>
      </c>
    </row>
    <row r="9" spans="1:10" ht="26.25" hidden="1" customHeight="1">
      <c r="A9" t="s">
        <v>52</v>
      </c>
      <c r="B9" s="18" t="str">
        <f>A9&amp;$A$2&amp;VLOOKUP($A$2,$G$1:$H$31,2,0)&amp;" "&amp;$B$2&amp;" "&amp;$C$2</f>
        <v>Total Passengers as of 28th Aug 2024</v>
      </c>
      <c r="G9">
        <v>9</v>
      </c>
      <c r="H9" t="s">
        <v>47</v>
      </c>
      <c r="J9" s="20" t="s">
        <v>65</v>
      </c>
    </row>
    <row r="10" spans="1:10" ht="43.5" hidden="1" customHeight="1">
      <c r="A10" t="s">
        <v>53</v>
      </c>
      <c r="G10">
        <v>10</v>
      </c>
      <c r="H10" t="s">
        <v>47</v>
      </c>
      <c r="J10" s="20" t="s">
        <v>66</v>
      </c>
    </row>
    <row r="11" spans="1:10" ht="57" hidden="1" customHeight="1">
      <c r="A11" t="s">
        <v>54</v>
      </c>
      <c r="B11" s="23" t="str">
        <f>A11&amp;TEXT('12-Months PAX'!$D$4,"mmmm")&amp;" "&amp;$D$2</f>
        <v>Total Passengers since August 2023</v>
      </c>
      <c r="G11">
        <v>11</v>
      </c>
      <c r="H11" t="s">
        <v>47</v>
      </c>
      <c r="J11" s="20" t="s">
        <v>67</v>
      </c>
    </row>
    <row r="12" spans="1:10" hidden="1">
      <c r="G12">
        <v>12</v>
      </c>
      <c r="H12" t="s">
        <v>47</v>
      </c>
      <c r="J12" s="20" t="s">
        <v>68</v>
      </c>
    </row>
    <row r="13" spans="1:10" hidden="1">
      <c r="G13">
        <v>13</v>
      </c>
      <c r="H13" t="s">
        <v>47</v>
      </c>
      <c r="J13" s="20"/>
    </row>
    <row r="14" spans="1:10" hidden="1">
      <c r="G14">
        <v>14</v>
      </c>
      <c r="H14" t="s">
        <v>47</v>
      </c>
      <c r="J14" s="20"/>
    </row>
    <row r="15" spans="1:10" hidden="1">
      <c r="G15">
        <v>15</v>
      </c>
      <c r="H15" t="s">
        <v>47</v>
      </c>
      <c r="J15" s="20"/>
    </row>
    <row r="16" spans="1:10" hidden="1">
      <c r="G16">
        <v>16</v>
      </c>
      <c r="H16" t="s">
        <v>47</v>
      </c>
      <c r="J16" s="20"/>
    </row>
    <row r="17" spans="7:10" hidden="1">
      <c r="G17">
        <v>17</v>
      </c>
      <c r="H17" t="s">
        <v>47</v>
      </c>
      <c r="J17" s="20"/>
    </row>
    <row r="18" spans="7:10" hidden="1">
      <c r="G18">
        <v>18</v>
      </c>
      <c r="H18" t="s">
        <v>47</v>
      </c>
      <c r="J18" s="20"/>
    </row>
    <row r="19" spans="7:10" hidden="1">
      <c r="G19">
        <v>19</v>
      </c>
      <c r="H19" t="s">
        <v>47</v>
      </c>
      <c r="J19" s="20"/>
    </row>
    <row r="20" spans="7:10" hidden="1">
      <c r="G20">
        <v>20</v>
      </c>
      <c r="H20" t="s">
        <v>47</v>
      </c>
      <c r="J20" s="20"/>
    </row>
    <row r="21" spans="7:10" hidden="1">
      <c r="G21">
        <v>21</v>
      </c>
      <c r="H21" t="s">
        <v>43</v>
      </c>
      <c r="J21" s="20"/>
    </row>
    <row r="22" spans="7:10" hidden="1">
      <c r="G22">
        <v>22</v>
      </c>
      <c r="H22" t="s">
        <v>44</v>
      </c>
      <c r="J22" s="20"/>
    </row>
    <row r="23" spans="7:10" hidden="1">
      <c r="G23">
        <v>23</v>
      </c>
      <c r="H23" t="s">
        <v>45</v>
      </c>
      <c r="J23" s="20"/>
    </row>
    <row r="24" spans="7:10" hidden="1">
      <c r="G24">
        <v>24</v>
      </c>
      <c r="H24" t="s">
        <v>47</v>
      </c>
      <c r="J24" s="20"/>
    </row>
    <row r="25" spans="7:10" hidden="1">
      <c r="G25">
        <v>25</v>
      </c>
      <c r="H25" t="s">
        <v>47</v>
      </c>
    </row>
    <row r="26" spans="7:10" hidden="1">
      <c r="G26">
        <v>26</v>
      </c>
      <c r="H26" t="s">
        <v>47</v>
      </c>
    </row>
    <row r="27" spans="7:10" hidden="1">
      <c r="G27">
        <v>27</v>
      </c>
      <c r="H27" t="s">
        <v>47</v>
      </c>
    </row>
    <row r="28" spans="7:10" hidden="1">
      <c r="G28">
        <v>28</v>
      </c>
      <c r="H28" t="s">
        <v>47</v>
      </c>
    </row>
    <row r="29" spans="7:10" hidden="1">
      <c r="G29">
        <v>29</v>
      </c>
      <c r="H29" t="s">
        <v>47</v>
      </c>
    </row>
    <row r="30" spans="7:10" hidden="1">
      <c r="G30">
        <v>30</v>
      </c>
      <c r="H30" t="s">
        <v>47</v>
      </c>
    </row>
    <row r="31" spans="7:10" hidden="1">
      <c r="G31">
        <v>31</v>
      </c>
      <c r="H31" t="s">
        <v>43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e888b3db-7650-4fb5-87c2-1adeb607d11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1f8fc93-d40b-44ac-9772-57f29c0b5a08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213D111-B3C5-422C-96EE-83208891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2024-08-29T09:03:00Z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