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aathai-my.sharepoint.com/personal/chawit_p_caat_or_th/Documents/Documents/"/>
    </mc:Choice>
  </mc:AlternateContent>
  <xr:revisionPtr revIDLastSave="1" documentId="8_{1D290841-7267-4882-9565-B27D88442764}" xr6:coauthVersionLast="36" xr6:coauthVersionMax="47" xr10:uidLastSave="{EEEE592B-1A08-48D0-9C71-99338634B26A}"/>
  <bookViews>
    <workbookView xWindow="-110" yWindow="-110" windowWidth="19420" windowHeight="10420" xr2:uid="{00000000-000D-0000-FFFF-FFFF00000000}"/>
  </bookViews>
  <sheets>
    <sheet name="Daily PAX" sheetId="235" r:id="rId1"/>
    <sheet name="Daily FMM" sheetId="236" r:id="rId2"/>
    <sheet name="30-Day PAX" sheetId="241" r:id="rId3"/>
    <sheet name="12-Months PAX" sheetId="238" r:id="rId4"/>
    <sheet name="Date" sheetId="240" r:id="rId5"/>
  </sheets>
  <externalReferences>
    <externalReference r:id="rId6"/>
  </externalReference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FMM'!$B$54:$AK$85</definedName>
    <definedName name="_xlnm.Print_Area" localSheetId="0">'Daily PAX'!$B$53:$AK$81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240" l="1"/>
  <c r="A2" i="240" s="1"/>
  <c r="B2" i="240" l="1"/>
  <c r="AE2" i="241"/>
  <c r="K2" i="241" l="1"/>
  <c r="AC2" i="241"/>
  <c r="AA2" i="241"/>
  <c r="F2" i="241"/>
  <c r="Y2" i="241"/>
  <c r="X2" i="241"/>
  <c r="R2" i="241"/>
  <c r="O2" i="241"/>
  <c r="N2" i="241"/>
  <c r="AD2" i="241"/>
  <c r="J2" i="241"/>
  <c r="I2" i="241"/>
  <c r="AB2" i="241"/>
  <c r="H2" i="241"/>
  <c r="G2" i="241"/>
  <c r="Z2" i="241"/>
  <c r="E2" i="241"/>
  <c r="D2" i="241"/>
  <c r="U2" i="241"/>
  <c r="T2" i="241"/>
  <c r="S2" i="241"/>
  <c r="P2" i="241"/>
  <c r="M2" i="241"/>
  <c r="L2" i="241"/>
  <c r="W2" i="241"/>
  <c r="C2" i="241"/>
  <c r="V2" i="241"/>
  <c r="B2" i="241"/>
  <c r="Q2" i="241"/>
  <c r="H7" i="238" l="1"/>
  <c r="G7" i="238"/>
  <c r="F7" i="238"/>
  <c r="E7" i="238"/>
  <c r="D7" i="238"/>
  <c r="D2" i="240" l="1"/>
  <c r="B11" i="240" s="1"/>
  <c r="B9" i="240" l="1"/>
  <c r="B5" i="240"/>
  <c r="B7" i="240"/>
</calcChain>
</file>

<file path=xl/sharedStrings.xml><?xml version="1.0" encoding="utf-8"?>
<sst xmlns="http://schemas.openxmlformats.org/spreadsheetml/2006/main" count="208" uniqueCount="71">
  <si>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</si>
  <si>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</si>
  <si>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</si>
  <si>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</si>
  <si>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</si>
  <si>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</si>
  <si>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</si>
  <si>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</si>
  <si>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</si>
  <si>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</si>
  <si>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</si>
  <si>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</si>
  <si>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</si>
  <si>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</si>
  <si>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</si>
  <si>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</si>
  <si>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</si>
  <si>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</si>
  <si>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</si>
  <si>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</si>
  <si>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</si>
  <si>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</si>
  <si>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</si>
  <si>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</si>
  <si>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</si>
  <si>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</si>
  <si>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</si>
  <si>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</si>
  <si>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</si>
  <si>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</si>
  <si>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</si>
  <si>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</si>
  <si>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</si>
  <si>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</si>
  <si>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</si>
  <si>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</si>
  <si>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</si>
  <si>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</si>
  <si>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</si>
  <si>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</si>
  <si>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</si>
  <si>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</si>
  <si>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</si>
  <si>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</si>
  <si>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</si>
  <si>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</si>
  <si>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</si>
  <si>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</si>
  <si>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</si>
  <si>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</si>
  <si>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</si>
  <si>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</si>
  <si>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</si>
  <si>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</si>
  <si>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</si>
  <si>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</si>
  <si>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* หมายเหตุ : ข้อมูลของเดือน มิ.ย.67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</si>
  <si>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0</t>
  </si>
  <si>
    <t>Aug</t>
  </si>
  <si>
    <t>Column1</t>
  </si>
  <si>
    <t>Jan</t>
  </si>
  <si>
    <t>Feb</t>
  </si>
  <si>
    <t>Mar</t>
  </si>
  <si>
    <t>Apr</t>
  </si>
  <si>
    <t>May</t>
  </si>
  <si>
    <t>Jun</t>
  </si>
  <si>
    <t>Jul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</si>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</sst>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  <numFmt numFmtId="195" formatCode="[$-F800]dddd\,\ mmmm\ dd\,\ yyyy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rgb="FF3F3F76"/>
      <name val="Tahoma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13" fillId="1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5" fillId="14" borderId="3" applyNumberFormat="0" applyAlignment="0" applyProtection="0"/>
    <xf numFmtId="187" fontId="2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7" fillId="0" borderId="0" xfId="1" applyFont="1" applyAlignment="1">
      <alignment vertical="center"/>
    </xf>
    <xf numFmtId="190" fontId="8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10" fillId="0" borderId="0" xfId="1" applyFont="1" applyAlignment="1">
      <alignment vertical="center"/>
    </xf>
    <xf numFmtId="0" fontId="6" fillId="2" borderId="0" xfId="3" applyNumberFormat="1" applyFont="1" applyFill="1" applyAlignment="1">
      <alignment horizontal="left" vertical="center"/>
    </xf>
    <xf numFmtId="0" fontId="11" fillId="11" borderId="0" xfId="3" applyNumberFormat="1" applyFont="1" applyFill="1" applyAlignment="1">
      <alignment horizontal="left" vertical="center"/>
    </xf>
    <xf numFmtId="0" fontId="11" fillId="12" borderId="0" xfId="3" applyNumberFormat="1" applyFont="1" applyFill="1" applyAlignment="1">
      <alignment vertical="center"/>
    </xf>
    <xf numFmtId="191" fontId="11" fillId="0" borderId="0" xfId="4" applyNumberFormat="1" applyFont="1" applyAlignment="1">
      <alignment vertical="center"/>
    </xf>
    <xf numFmtId="0" fontId="6" fillId="8" borderId="0" xfId="3" applyNumberFormat="1" applyFont="1" applyFill="1" applyAlignment="1">
      <alignment vertical="center"/>
    </xf>
    <xf numFmtId="0" fontId="6" fillId="2" borderId="0" xfId="1" applyFont="1" applyFill="1" applyAlignment="1">
      <alignment vertical="center"/>
    </xf>
    <xf numFmtId="191" fontId="12" fillId="0" borderId="0" xfId="4" applyNumberFormat="1" applyFont="1" applyAlignment="1">
      <alignment horizontal="right" vertical="center"/>
    </xf>
    <xf numFmtId="0" fontId="13" fillId="3" borderId="2" xfId="0" applyFont="1" applyFill="1" applyBorder="1" applyAlignment="1">
      <alignment horizontal="center" vertical="center"/>
    </xf>
    <xf numFmtId="188" fontId="13" fillId="4" borderId="1" xfId="1" applyNumberFormat="1" applyFont="1" applyFill="1" applyBorder="1" applyAlignment="1">
      <alignment horizontal="center" vertical="center"/>
    </xf>
    <xf numFmtId="189" fontId="13" fillId="7" borderId="1" xfId="1" applyNumberFormat="1" applyFont="1" applyFill="1" applyBorder="1" applyAlignment="1">
      <alignment horizontal="center" vertical="center"/>
    </xf>
    <xf numFmtId="0" fontId="13" fillId="2" borderId="0" xfId="1" applyFont="1" applyFill="1" applyAlignment="1">
      <alignment vertical="center"/>
    </xf>
    <xf numFmtId="190" fontId="12" fillId="0" borderId="0" xfId="3" applyNumberFormat="1" applyFont="1" applyAlignment="1">
      <alignment horizontal="right" vertical="center"/>
    </xf>
    <xf numFmtId="0" fontId="4" fillId="10" borderId="0" xfId="1" applyFill="1" applyAlignment="1">
      <alignment vertical="center"/>
    </xf>
    <xf numFmtId="191" fontId="7" fillId="0" borderId="0" xfId="4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188" fontId="13" fillId="5" borderId="1" xfId="1" applyNumberFormat="1" applyFont="1" applyFill="1" applyBorder="1" applyAlignment="1">
      <alignment horizontal="center" vertical="center"/>
    </xf>
    <xf numFmtId="188" fontId="13" fillId="6" borderId="1" xfId="1" applyNumberFormat="1" applyFont="1" applyFill="1" applyBorder="1" applyAlignment="1">
      <alignment horizontal="center" vertical="center"/>
    </xf>
    <xf numFmtId="0" fontId="13" fillId="8" borderId="0" xfId="1" applyFont="1" applyFill="1" applyAlignment="1">
      <alignment vertical="center"/>
    </xf>
    <xf numFmtId="0" fontId="13" fillId="9" borderId="0" xfId="1" applyFont="1" applyFill="1" applyAlignment="1">
      <alignment vertical="center"/>
    </xf>
    <xf numFmtId="191" fontId="10" fillId="0" borderId="0" xfId="4" applyNumberFormat="1" applyFont="1" applyAlignment="1">
      <alignment vertical="center"/>
    </xf>
    <xf numFmtId="192" fontId="0" fillId="0" borderId="0" xfId="0" applyNumberFormat="1"/>
    <xf numFmtId="0" fontId="13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0" fontId="0" fillId="0" borderId="0" xfId="0" applyNumberFormat="1" applyAlignment="1">
      <alignment vertical="center"/>
    </xf>
    <xf numFmtId="193" fontId="6" fillId="3" borderId="1" xfId="1" applyNumberFormat="1" applyFont="1" applyFill="1" applyBorder="1" applyAlignment="1">
      <alignment horizontal="center" vertical="center"/>
    </xf>
    <xf numFmtId="193" fontId="6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4" fillId="0" borderId="0" xfId="1" applyNumberFormat="1" applyAlignment="1">
      <alignment vertical="center"/>
    </xf>
    <xf numFmtId="190" fontId="3" fillId="0" borderId="0" xfId="3" applyNumberFormat="1" applyFont="1" applyAlignment="1">
      <alignment vertical="center"/>
    </xf>
    <xf numFmtId="190" fontId="3" fillId="0" borderId="0" xfId="3" applyNumberFormat="1" applyFont="1" applyFill="1" applyAlignment="1">
      <alignment vertical="center"/>
    </xf>
    <xf numFmtId="190" fontId="14" fillId="0" borderId="0" xfId="0" applyNumberFormat="1" applyFont="1" applyAlignment="1">
      <alignment vertical="center"/>
    </xf>
    <xf numFmtId="191" fontId="0" fillId="0" borderId="0" xfId="4" applyNumberFormat="1" applyFont="1"/>
    <xf numFmtId="188" fontId="6" fillId="4" borderId="1" xfId="1" applyNumberFormat="1" applyFont="1" applyFill="1" applyBorder="1" applyAlignment="1">
      <alignment horizontal="center" vertical="center"/>
    </xf>
    <xf numFmtId="14" fontId="4" fillId="0" borderId="0" xfId="1" applyNumberFormat="1" applyAlignment="1">
      <alignment vertical="center"/>
    </xf>
    <xf numFmtId="188" fontId="4" fillId="0" borderId="0" xfId="1" applyNumberFormat="1" applyAlignment="1">
      <alignment vertical="center"/>
    </xf>
    <xf numFmtId="188" fontId="6" fillId="15" borderId="1" xfId="1" applyNumberFormat="1" applyFont="1" applyFill="1" applyBorder="1" applyAlignment="1">
      <alignment horizontal="center" vertical="center"/>
    </xf>
    <xf numFmtId="190" fontId="1" fillId="0" borderId="0" xfId="3" applyNumberFormat="1" applyFont="1" applyFill="1" applyAlignment="1">
      <alignment vertical="center"/>
    </xf>
    <xf numFmtId="195" fontId="0" fillId="0" borderId="0" xfId="0" applyNumberFormat="1" applyAlignment="1">
      <alignment horizontal="center" vertical="center"/>
    </xf>
  </cellXfs>
  <cellStyles count="14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3" xfId="13" xr:uid="{E773E688-EF9D-4B7B-B4E8-BA6F2CE89611}"/>
    <cellStyle name="Comma 3" xfId="7" xr:uid="{00000000-0005-0000-0000-000032000000}"/>
    <cellStyle name="Comma 4" xfId="9" xr:uid="{00000000-0005-0000-0000-000034000000}"/>
    <cellStyle name="Comma 5" xfId="11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4" xfId="8" xr:uid="{00000000-0005-0000-0000-000036000000}"/>
    <cellStyle name="Percent 2" xfId="2" xr:uid="{00000000-0005-0000-0000-000004000000}"/>
  </cellStyles>
  <dxfs count="9">
    <dxf>
      <numFmt numFmtId="195" formatCode="[$-F800]dddd\,\ mmmm\ dd\,\ yyyy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6" formatCode="mmm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>
          <bgColor theme="8" tint="-0.499984740745262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3rd Aug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'Daily PAX'!$A$21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PAX'!$B$21,'Daily PAX'!$E$21,'Daily PAX'!$G$21,'Daily PAX'!$D$21,'Daily PAX'!$F$21,'Daily PAX'!$C$21,'Daily PAX'!$H$21:$AJ$21)</c:f>
              <c:numCache>
                <c:formatCode>_-* #,##0_-;\-* #,##0_-;_-* "-"??_-;_-@_-</c:formatCode>
                <c:ptCount val="31"/>
                <c:pt idx="0">
                  <c:v>30124</c:v>
                </c:pt>
                <c:pt idx="1">
                  <c:v>47277</c:v>
                </c:pt>
                <c:pt idx="2">
                  <c:v>18287</c:v>
                </c:pt>
                <c:pt idx="3">
                  <c:v>17977</c:v>
                </c:pt>
                <c:pt idx="4">
                  <c:v>7471</c:v>
                </c:pt>
                <c:pt idx="5">
                  <c:v>5071</c:v>
                </c:pt>
                <c:pt idx="6">
                  <c:v>551</c:v>
                </c:pt>
                <c:pt idx="7">
                  <c:v>233</c:v>
                </c:pt>
                <c:pt idx="8">
                  <c:v>0</c:v>
                </c:pt>
                <c:pt idx="9">
                  <c:v>5298</c:v>
                </c:pt>
                <c:pt idx="10">
                  <c:v>4070</c:v>
                </c:pt>
                <c:pt idx="11">
                  <c:v>340</c:v>
                </c:pt>
                <c:pt idx="12">
                  <c:v>1331</c:v>
                </c:pt>
                <c:pt idx="13">
                  <c:v>973</c:v>
                </c:pt>
                <c:pt idx="14">
                  <c:v>2689</c:v>
                </c:pt>
                <c:pt idx="15">
                  <c:v>668</c:v>
                </c:pt>
                <c:pt idx="16">
                  <c:v>947</c:v>
                </c:pt>
                <c:pt idx="17">
                  <c:v>324</c:v>
                </c:pt>
                <c:pt idx="18">
                  <c:v>674</c:v>
                </c:pt>
                <c:pt idx="19">
                  <c:v>946</c:v>
                </c:pt>
                <c:pt idx="20">
                  <c:v>308</c:v>
                </c:pt>
                <c:pt idx="21">
                  <c:v>194</c:v>
                </c:pt>
                <c:pt idx="22">
                  <c:v>593</c:v>
                </c:pt>
                <c:pt idx="23">
                  <c:v>3741</c:v>
                </c:pt>
                <c:pt idx="24">
                  <c:v>256</c:v>
                </c:pt>
                <c:pt idx="25">
                  <c:v>4384</c:v>
                </c:pt>
                <c:pt idx="26">
                  <c:v>2870</c:v>
                </c:pt>
                <c:pt idx="27">
                  <c:v>183</c:v>
                </c:pt>
                <c:pt idx="28">
                  <c:v>188</c:v>
                </c:pt>
                <c:pt idx="29">
                  <c:v>7837</c:v>
                </c:pt>
                <c:pt idx="30">
                  <c:v>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ser>
          <c:idx val="2"/>
          <c:order val="1"/>
          <c:tx>
            <c:strRef>
              <c:f>'Daily PAX'!$A$22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PAX'!$B$22,'Daily PAX'!$E$22,'Daily PAX'!$G$22,'Daily PAX'!$D$22,'Daily PAX'!$F$22,'Daily PAX'!$C$22,'Daily PAX'!$H$22:$AJ$22)</c:f>
              <c:numCache>
                <c:formatCode>_-* #,##0_-;\-* #,##0_-;_-* "-"??_-;_-@_-</c:formatCode>
                <c:ptCount val="31"/>
                <c:pt idx="0">
                  <c:v>144237</c:v>
                </c:pt>
                <c:pt idx="1">
                  <c:v>33760</c:v>
                </c:pt>
                <c:pt idx="2">
                  <c:v>27395</c:v>
                </c:pt>
                <c:pt idx="3">
                  <c:v>6617</c:v>
                </c:pt>
                <c:pt idx="4">
                  <c:v>633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1580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1073</c:v>
                </c:pt>
                <c:pt idx="30">
                  <c:v>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3rd Aug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'Daily FMM'!$A$21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FMM'!$B$21,'Daily FMM'!$E$21,'Daily FMM'!$G$21,'Daily FMM'!$D$21,'Daily FMM'!$F$21,'Daily FMM'!$C$21,'Daily FMM'!$H$21:$AJ$21)</c:f>
              <c:numCache>
                <c:formatCode>_(* #,##0_);_(* \(#,##0\);_(* "-"??_);_(@_)</c:formatCode>
                <c:ptCount val="31"/>
                <c:pt idx="0">
                  <c:v>214</c:v>
                </c:pt>
                <c:pt idx="1">
                  <c:v>293</c:v>
                </c:pt>
                <c:pt idx="2">
                  <c:v>123</c:v>
                </c:pt>
                <c:pt idx="3">
                  <c:v>114</c:v>
                </c:pt>
                <c:pt idx="4">
                  <c:v>48</c:v>
                </c:pt>
                <c:pt idx="5">
                  <c:v>32</c:v>
                </c:pt>
                <c:pt idx="6">
                  <c:v>4</c:v>
                </c:pt>
                <c:pt idx="7">
                  <c:v>4</c:v>
                </c:pt>
                <c:pt idx="8">
                  <c:v>0</c:v>
                </c:pt>
                <c:pt idx="9">
                  <c:v>36</c:v>
                </c:pt>
                <c:pt idx="10">
                  <c:v>26</c:v>
                </c:pt>
                <c:pt idx="11">
                  <c:v>2</c:v>
                </c:pt>
                <c:pt idx="12">
                  <c:v>8</c:v>
                </c:pt>
                <c:pt idx="13">
                  <c:v>6</c:v>
                </c:pt>
                <c:pt idx="14">
                  <c:v>16</c:v>
                </c:pt>
                <c:pt idx="15">
                  <c:v>4</c:v>
                </c:pt>
                <c:pt idx="16">
                  <c:v>6</c:v>
                </c:pt>
                <c:pt idx="17">
                  <c:v>2</c:v>
                </c:pt>
                <c:pt idx="18">
                  <c:v>4</c:v>
                </c:pt>
                <c:pt idx="19">
                  <c:v>6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24</c:v>
                </c:pt>
                <c:pt idx="24">
                  <c:v>2</c:v>
                </c:pt>
                <c:pt idx="25">
                  <c:v>30</c:v>
                </c:pt>
                <c:pt idx="26">
                  <c:v>20</c:v>
                </c:pt>
                <c:pt idx="27">
                  <c:v>4</c:v>
                </c:pt>
                <c:pt idx="28">
                  <c:v>4</c:v>
                </c:pt>
                <c:pt idx="29">
                  <c:v>76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ser>
          <c:idx val="2"/>
          <c:order val="1"/>
          <c:tx>
            <c:strRef>
              <c:f>'Daily FMM'!$A$22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FMM'!$B$22,'Daily FMM'!$E$22,'Daily FMM'!$G$22,'Daily FMM'!$D$22,'Daily FMM'!$F$22,'Daily FMM'!$C$22,'Daily FMM'!$H$22:$AJ$22)</c:f>
              <c:numCache>
                <c:formatCode>_(* #,##0_);_(* \(#,##0\);_(* "-"??_);_(@_)</c:formatCode>
                <c:ptCount val="31"/>
                <c:pt idx="0">
                  <c:v>745</c:v>
                </c:pt>
                <c:pt idx="1">
                  <c:v>227</c:v>
                </c:pt>
                <c:pt idx="2">
                  <c:v>147</c:v>
                </c:pt>
                <c:pt idx="3">
                  <c:v>40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[1]Date!$B$9</c:f>
          <c:strCache>
            <c:ptCount val="1"/>
            <c:pt idx="0">
              <c:v>Total Passengers as of 3rd Aug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PAX'!$A$6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2F-4755-9CCF-16993334B3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PAX'!$B$3:$AE$3</c:f>
              <c:numCache>
                <c:formatCode>B1d\-mmm</c:formatCode>
                <c:ptCount val="30"/>
                <c:pt idx="0">
                  <c:v>45478</c:v>
                </c:pt>
                <c:pt idx="1">
                  <c:v>45479</c:v>
                </c:pt>
                <c:pt idx="2">
                  <c:v>45480</c:v>
                </c:pt>
                <c:pt idx="3">
                  <c:v>45481</c:v>
                </c:pt>
                <c:pt idx="4">
                  <c:v>45482</c:v>
                </c:pt>
                <c:pt idx="5">
                  <c:v>45483</c:v>
                </c:pt>
                <c:pt idx="6">
                  <c:v>45484</c:v>
                </c:pt>
                <c:pt idx="7">
                  <c:v>45485</c:v>
                </c:pt>
                <c:pt idx="8">
                  <c:v>45486</c:v>
                </c:pt>
                <c:pt idx="9">
                  <c:v>45487</c:v>
                </c:pt>
                <c:pt idx="10">
                  <c:v>45488</c:v>
                </c:pt>
                <c:pt idx="11">
                  <c:v>45489</c:v>
                </c:pt>
                <c:pt idx="12">
                  <c:v>45490</c:v>
                </c:pt>
                <c:pt idx="13">
                  <c:v>45491</c:v>
                </c:pt>
                <c:pt idx="14">
                  <c:v>45492</c:v>
                </c:pt>
                <c:pt idx="15">
                  <c:v>45493</c:v>
                </c:pt>
                <c:pt idx="16">
                  <c:v>45494</c:v>
                </c:pt>
                <c:pt idx="17">
                  <c:v>45495</c:v>
                </c:pt>
                <c:pt idx="18">
                  <c:v>45496</c:v>
                </c:pt>
                <c:pt idx="19">
                  <c:v>45497</c:v>
                </c:pt>
                <c:pt idx="20">
                  <c:v>45498</c:v>
                </c:pt>
                <c:pt idx="21">
                  <c:v>45499</c:v>
                </c:pt>
                <c:pt idx="22">
                  <c:v>45500</c:v>
                </c:pt>
                <c:pt idx="23">
                  <c:v>45501</c:v>
                </c:pt>
                <c:pt idx="24">
                  <c:v>45502</c:v>
                </c:pt>
                <c:pt idx="25">
                  <c:v>45503</c:v>
                </c:pt>
                <c:pt idx="26">
                  <c:v>45504</c:v>
                </c:pt>
                <c:pt idx="27">
                  <c:v>45505</c:v>
                </c:pt>
                <c:pt idx="28">
                  <c:v>45506</c:v>
                </c:pt>
                <c:pt idx="29">
                  <c:v>45507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367584</c:v>
                </c:pt>
                <c:pt idx="1">
                  <c:v>359015</c:v>
                </c:pt>
                <c:pt idx="2">
                  <c:v>371784</c:v>
                </c:pt>
                <c:pt idx="3">
                  <c:v>351960</c:v>
                </c:pt>
                <c:pt idx="4">
                  <c:v>339778</c:v>
                </c:pt>
                <c:pt idx="5">
                  <c:v>346623</c:v>
                </c:pt>
                <c:pt idx="6">
                  <c:v>350433</c:v>
                </c:pt>
                <c:pt idx="7">
                  <c:v>377484</c:v>
                </c:pt>
                <c:pt idx="8">
                  <c:v>376556</c:v>
                </c:pt>
                <c:pt idx="9">
                  <c:v>379071</c:v>
                </c:pt>
                <c:pt idx="10">
                  <c:v>368455</c:v>
                </c:pt>
                <c:pt idx="11">
                  <c:v>355759</c:v>
                </c:pt>
                <c:pt idx="12">
                  <c:v>361601</c:v>
                </c:pt>
                <c:pt idx="13">
                  <c:v>372185</c:v>
                </c:pt>
                <c:pt idx="14">
                  <c:v>351712</c:v>
                </c:pt>
                <c:pt idx="15">
                  <c:v>394821</c:v>
                </c:pt>
                <c:pt idx="16">
                  <c:v>378506</c:v>
                </c:pt>
                <c:pt idx="17">
                  <c:v>382506</c:v>
                </c:pt>
                <c:pt idx="18">
                  <c:v>374434</c:v>
                </c:pt>
                <c:pt idx="19">
                  <c:v>367943</c:v>
                </c:pt>
                <c:pt idx="20">
                  <c:v>375900</c:v>
                </c:pt>
                <c:pt idx="21">
                  <c:v>400867</c:v>
                </c:pt>
                <c:pt idx="22">
                  <c:v>396166</c:v>
                </c:pt>
                <c:pt idx="23">
                  <c:v>389747</c:v>
                </c:pt>
                <c:pt idx="24">
                  <c:v>384893</c:v>
                </c:pt>
                <c:pt idx="25">
                  <c:v>373511</c:v>
                </c:pt>
                <c:pt idx="26">
                  <c:v>375122</c:v>
                </c:pt>
                <c:pt idx="27">
                  <c:v>374329</c:v>
                </c:pt>
                <c:pt idx="28">
                  <c:v>384553</c:v>
                </c:pt>
                <c:pt idx="29">
                  <c:v>381669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F-4755-9CCF-16993334B376}"/>
            </c:ext>
          </c:extLst>
        </c:ser>
        <c:ser>
          <c:idx val="1"/>
          <c:order val="1"/>
          <c:tx>
            <c:strRef>
              <c:f>'30-Day PAX'!$A$4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5.5659099565090542E-3"/>
                  <c:y val="5.6528764950178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2F-4755-9CCF-16993334B3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PAX'!$B$3:$AE$3</c:f>
              <c:numCache>
                <c:formatCode>B1d\-mmm</c:formatCode>
                <c:ptCount val="30"/>
                <c:pt idx="0">
                  <c:v>45478</c:v>
                </c:pt>
                <c:pt idx="1">
                  <c:v>45479</c:v>
                </c:pt>
                <c:pt idx="2">
                  <c:v>45480</c:v>
                </c:pt>
                <c:pt idx="3">
                  <c:v>45481</c:v>
                </c:pt>
                <c:pt idx="4">
                  <c:v>45482</c:v>
                </c:pt>
                <c:pt idx="5">
                  <c:v>45483</c:v>
                </c:pt>
                <c:pt idx="6">
                  <c:v>45484</c:v>
                </c:pt>
                <c:pt idx="7">
                  <c:v>45485</c:v>
                </c:pt>
                <c:pt idx="8">
                  <c:v>45486</c:v>
                </c:pt>
                <c:pt idx="9">
                  <c:v>45487</c:v>
                </c:pt>
                <c:pt idx="10">
                  <c:v>45488</c:v>
                </c:pt>
                <c:pt idx="11">
                  <c:v>45489</c:v>
                </c:pt>
                <c:pt idx="12">
                  <c:v>45490</c:v>
                </c:pt>
                <c:pt idx="13">
                  <c:v>45491</c:v>
                </c:pt>
                <c:pt idx="14">
                  <c:v>45492</c:v>
                </c:pt>
                <c:pt idx="15">
                  <c:v>45493</c:v>
                </c:pt>
                <c:pt idx="16">
                  <c:v>45494</c:v>
                </c:pt>
                <c:pt idx="17">
                  <c:v>45495</c:v>
                </c:pt>
                <c:pt idx="18">
                  <c:v>45496</c:v>
                </c:pt>
                <c:pt idx="19">
                  <c:v>45497</c:v>
                </c:pt>
                <c:pt idx="20">
                  <c:v>45498</c:v>
                </c:pt>
                <c:pt idx="21">
                  <c:v>45499</c:v>
                </c:pt>
                <c:pt idx="22">
                  <c:v>45500</c:v>
                </c:pt>
                <c:pt idx="23">
                  <c:v>45501</c:v>
                </c:pt>
                <c:pt idx="24">
                  <c:v>45502</c:v>
                </c:pt>
                <c:pt idx="25">
                  <c:v>45503</c:v>
                </c:pt>
                <c:pt idx="26">
                  <c:v>45504</c:v>
                </c:pt>
                <c:pt idx="27">
                  <c:v>45505</c:v>
                </c:pt>
                <c:pt idx="28">
                  <c:v>45506</c:v>
                </c:pt>
                <c:pt idx="29">
                  <c:v>45507</c:v>
                </c:pt>
              </c:numCache>
            </c:numRef>
          </c:cat>
          <c:val>
            <c:numRef>
              <c:f>'30-Day PAX'!$B$4:$AE$4</c:f>
              <c:numCache>
                <c:formatCode>_-* #,##0_-;\-* #,##0_-;_-* "-"??_-;_-@_-</c:formatCode>
                <c:ptCount val="30"/>
                <c:pt idx="0">
                  <c:v>163284</c:v>
                </c:pt>
                <c:pt idx="1">
                  <c:v>158524</c:v>
                </c:pt>
                <c:pt idx="2">
                  <c:v>162755</c:v>
                </c:pt>
                <c:pt idx="3">
                  <c:v>159989</c:v>
                </c:pt>
                <c:pt idx="4">
                  <c:v>153667</c:v>
                </c:pt>
                <c:pt idx="5">
                  <c:v>154451</c:v>
                </c:pt>
                <c:pt idx="6">
                  <c:v>160064</c:v>
                </c:pt>
                <c:pt idx="7">
                  <c:v>170688</c:v>
                </c:pt>
                <c:pt idx="8">
                  <c:v>166848</c:v>
                </c:pt>
                <c:pt idx="9">
                  <c:v>168607</c:v>
                </c:pt>
                <c:pt idx="10">
                  <c:v>166509</c:v>
                </c:pt>
                <c:pt idx="11">
                  <c:v>159476</c:v>
                </c:pt>
                <c:pt idx="12">
                  <c:v>162634</c:v>
                </c:pt>
                <c:pt idx="13">
                  <c:v>171419</c:v>
                </c:pt>
                <c:pt idx="14">
                  <c:v>152499</c:v>
                </c:pt>
                <c:pt idx="15">
                  <c:v>176751</c:v>
                </c:pt>
                <c:pt idx="16">
                  <c:v>159103</c:v>
                </c:pt>
                <c:pt idx="17">
                  <c:v>174721</c:v>
                </c:pt>
                <c:pt idx="18">
                  <c:v>171964</c:v>
                </c:pt>
                <c:pt idx="19">
                  <c:v>166207</c:v>
                </c:pt>
                <c:pt idx="20">
                  <c:v>171799</c:v>
                </c:pt>
                <c:pt idx="21">
                  <c:v>178346</c:v>
                </c:pt>
                <c:pt idx="22">
                  <c:v>174282</c:v>
                </c:pt>
                <c:pt idx="23">
                  <c:v>165563</c:v>
                </c:pt>
                <c:pt idx="24">
                  <c:v>172877</c:v>
                </c:pt>
                <c:pt idx="25">
                  <c:v>168847</c:v>
                </c:pt>
                <c:pt idx="26">
                  <c:v>161154</c:v>
                </c:pt>
                <c:pt idx="27">
                  <c:v>167969</c:v>
                </c:pt>
                <c:pt idx="28">
                  <c:v>169204</c:v>
                </c:pt>
                <c:pt idx="29">
                  <c:v>166067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2F-4755-9CCF-16993334B376}"/>
            </c:ext>
          </c:extLst>
        </c:ser>
        <c:ser>
          <c:idx val="2"/>
          <c:order val="2"/>
          <c:tx>
            <c:strRef>
              <c:f>'30-Day PAX'!$A$5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PAX'!$B$3:$AE$3</c:f>
              <c:numCache>
                <c:formatCode>B1d\-mmm</c:formatCode>
                <c:ptCount val="30"/>
                <c:pt idx="0">
                  <c:v>45478</c:v>
                </c:pt>
                <c:pt idx="1">
                  <c:v>45479</c:v>
                </c:pt>
                <c:pt idx="2">
                  <c:v>45480</c:v>
                </c:pt>
                <c:pt idx="3">
                  <c:v>45481</c:v>
                </c:pt>
                <c:pt idx="4">
                  <c:v>45482</c:v>
                </c:pt>
                <c:pt idx="5">
                  <c:v>45483</c:v>
                </c:pt>
                <c:pt idx="6">
                  <c:v>45484</c:v>
                </c:pt>
                <c:pt idx="7">
                  <c:v>45485</c:v>
                </c:pt>
                <c:pt idx="8">
                  <c:v>45486</c:v>
                </c:pt>
                <c:pt idx="9">
                  <c:v>45487</c:v>
                </c:pt>
                <c:pt idx="10">
                  <c:v>45488</c:v>
                </c:pt>
                <c:pt idx="11">
                  <c:v>45489</c:v>
                </c:pt>
                <c:pt idx="12">
                  <c:v>45490</c:v>
                </c:pt>
                <c:pt idx="13">
                  <c:v>45491</c:v>
                </c:pt>
                <c:pt idx="14">
                  <c:v>45492</c:v>
                </c:pt>
                <c:pt idx="15">
                  <c:v>45493</c:v>
                </c:pt>
                <c:pt idx="16">
                  <c:v>45494</c:v>
                </c:pt>
                <c:pt idx="17">
                  <c:v>45495</c:v>
                </c:pt>
                <c:pt idx="18">
                  <c:v>45496</c:v>
                </c:pt>
                <c:pt idx="19">
                  <c:v>45497</c:v>
                </c:pt>
                <c:pt idx="20">
                  <c:v>45498</c:v>
                </c:pt>
                <c:pt idx="21">
                  <c:v>45499</c:v>
                </c:pt>
                <c:pt idx="22">
                  <c:v>45500</c:v>
                </c:pt>
                <c:pt idx="23">
                  <c:v>45501</c:v>
                </c:pt>
                <c:pt idx="24">
                  <c:v>45502</c:v>
                </c:pt>
                <c:pt idx="25">
                  <c:v>45503</c:v>
                </c:pt>
                <c:pt idx="26">
                  <c:v>45504</c:v>
                </c:pt>
                <c:pt idx="27">
                  <c:v>45505</c:v>
                </c:pt>
                <c:pt idx="28">
                  <c:v>45506</c:v>
                </c:pt>
                <c:pt idx="29">
                  <c:v>45507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204300</c:v>
                </c:pt>
                <c:pt idx="1">
                  <c:v>200491</c:v>
                </c:pt>
                <c:pt idx="2">
                  <c:v>209029</c:v>
                </c:pt>
                <c:pt idx="3">
                  <c:v>191971</c:v>
                </c:pt>
                <c:pt idx="4">
                  <c:v>186111</c:v>
                </c:pt>
                <c:pt idx="5">
                  <c:v>192172</c:v>
                </c:pt>
                <c:pt idx="6">
                  <c:v>190369</c:v>
                </c:pt>
                <c:pt idx="7">
                  <c:v>206796</c:v>
                </c:pt>
                <c:pt idx="8">
                  <c:v>209708</c:v>
                </c:pt>
                <c:pt idx="9">
                  <c:v>210464</c:v>
                </c:pt>
                <c:pt idx="10">
                  <c:v>201946</c:v>
                </c:pt>
                <c:pt idx="11">
                  <c:v>196283</c:v>
                </c:pt>
                <c:pt idx="12">
                  <c:v>198967</c:v>
                </c:pt>
                <c:pt idx="13">
                  <c:v>200766</c:v>
                </c:pt>
                <c:pt idx="14">
                  <c:v>199213</c:v>
                </c:pt>
                <c:pt idx="15">
                  <c:v>218070</c:v>
                </c:pt>
                <c:pt idx="16">
                  <c:v>219403</c:v>
                </c:pt>
                <c:pt idx="17">
                  <c:v>207785</c:v>
                </c:pt>
                <c:pt idx="18">
                  <c:v>202470</c:v>
                </c:pt>
                <c:pt idx="19">
                  <c:v>201736</c:v>
                </c:pt>
                <c:pt idx="20">
                  <c:v>204101</c:v>
                </c:pt>
                <c:pt idx="21">
                  <c:v>222521</c:v>
                </c:pt>
                <c:pt idx="22">
                  <c:v>221884</c:v>
                </c:pt>
                <c:pt idx="23">
                  <c:v>224184</c:v>
                </c:pt>
                <c:pt idx="24">
                  <c:v>212016</c:v>
                </c:pt>
                <c:pt idx="25">
                  <c:v>204664</c:v>
                </c:pt>
                <c:pt idx="26">
                  <c:v>213968</c:v>
                </c:pt>
                <c:pt idx="27">
                  <c:v>206360</c:v>
                </c:pt>
                <c:pt idx="28">
                  <c:v>215349</c:v>
                </c:pt>
                <c:pt idx="29">
                  <c:v>215602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B2F-4755-9CCF-16993334B37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July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5.9176683981949432E-2"/>
                  <c:y val="-3.5032544504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8118083069892147E-3"/>
                  <c:y val="-3.716798926776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10212655</c:v>
                </c:pt>
                <c:pt idx="1">
                  <c:v>10270045</c:v>
                </c:pt>
                <c:pt idx="2">
                  <c:v>8890888</c:v>
                </c:pt>
                <c:pt idx="3">
                  <c:v>10462501</c:v>
                </c:pt>
                <c:pt idx="4">
                  <c:v>10693674</c:v>
                </c:pt>
                <c:pt idx="5">
                  <c:v>11896110</c:v>
                </c:pt>
                <c:pt idx="6">
                  <c:v>12358244</c:v>
                </c:pt>
                <c:pt idx="7">
                  <c:v>11790756</c:v>
                </c:pt>
                <c:pt idx="8">
                  <c:v>12026296</c:v>
                </c:pt>
                <c:pt idx="9">
                  <c:v>11438011</c:v>
                </c:pt>
                <c:pt idx="10">
                  <c:v>10609833</c:v>
                </c:pt>
                <c:pt idx="11">
                  <c:v>10070756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325987348197481E-2"/>
                  <c:y val="-4.6794050559112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-5.0457712542157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-5.4121374525202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0334124403398185E-2"/>
                  <c:y val="-3.5803064609977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4906598</c:v>
                </c:pt>
                <c:pt idx="1">
                  <c:v>4973595</c:v>
                </c:pt>
                <c:pt idx="2">
                  <c:v>4323268</c:v>
                </c:pt>
                <c:pt idx="3">
                  <c:v>5112748</c:v>
                </c:pt>
                <c:pt idx="4">
                  <c:v>5206039</c:v>
                </c:pt>
                <c:pt idx="5">
                  <c:v>5492273</c:v>
                </c:pt>
                <c:pt idx="6">
                  <c:v>5726778</c:v>
                </c:pt>
                <c:pt idx="7">
                  <c:v>5273841</c:v>
                </c:pt>
                <c:pt idx="8">
                  <c:v>5452156</c:v>
                </c:pt>
                <c:pt idx="9">
                  <c:v>5204559</c:v>
                </c:pt>
                <c:pt idx="10">
                  <c:v>4883700</c:v>
                </c:pt>
                <c:pt idx="11">
                  <c:v>4462006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830055875797795E-2"/>
                  <c:y val="4.679419479777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4.862602578929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5.228968777234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87348197481E-2"/>
                  <c:y val="5.41215187638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5306057</c:v>
                </c:pt>
                <c:pt idx="1">
                  <c:v>5296450</c:v>
                </c:pt>
                <c:pt idx="2">
                  <c:v>4567620</c:v>
                </c:pt>
                <c:pt idx="3">
                  <c:v>5349753</c:v>
                </c:pt>
                <c:pt idx="4">
                  <c:v>5487635</c:v>
                </c:pt>
                <c:pt idx="5">
                  <c:v>6403837</c:v>
                </c:pt>
                <c:pt idx="6">
                  <c:v>6631466</c:v>
                </c:pt>
                <c:pt idx="7">
                  <c:v>6516915</c:v>
                </c:pt>
                <c:pt idx="8">
                  <c:v>6574140</c:v>
                </c:pt>
                <c:pt idx="9">
                  <c:v>6233452</c:v>
                </c:pt>
                <c:pt idx="10">
                  <c:v>5726133</c:v>
                </c:pt>
                <c:pt idx="11">
                  <c:v>5608750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714950</xdr:colOff>
      <xdr:row>6</xdr:row>
      <xdr:rowOff>178632</xdr:rowOff>
    </xdr:from>
    <xdr:to>
      <xdr:col>28</xdr:col>
      <xdr:colOff>924067</xdr:colOff>
      <xdr:row>41</xdr:row>
      <xdr:rowOff>63787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74C43F-EB88-43D2-B429-EBE16950F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29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athai.sharepoint.com/sites/asc_team/Data%20and%20Information%20Service%20Group/1.%20Air%20Transport%20Statistics%20Data/01)%20Daily%20(+%20India%20China)/02)%20&#3586;&#3657;&#3629;&#3617;&#3641;&#3621;&#3619;&#3634;&#3618;&#3623;&#3633;&#3609;%20ITD/2024/Air%20Transport%20Statistics%20Daily%20OVERVI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PAX"/>
      <sheetName val="Daily FMM"/>
      <sheetName val="30-Day PAX"/>
      <sheetName val="12-Months PAX"/>
      <sheetName val="PAX+FMM"/>
      <sheetName val="30 DAY SUM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B9" t="str">
            <v>Total Passengers as of 3rd Aug 2024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>
      <calculatedColumnFormula>DAY(Table1[Column1])</calculatedColumnFormula>
    </tableColumn>
    <tableColumn id="2" xr3:uid="{CAA0CAB9-2D5D-4C82-9764-E9A97ADAFBC1}" name="Month" dataDxfId="3">
      <calculatedColumnFormula>VLOOKUP(MONTH(Table1[Column1]),J2:K21,2,FALSE)</calculatedColumnFormula>
    </tableColumn>
    <tableColumn id="3" xr3:uid="{307483AF-675C-4CFF-9B48-AAE1A97EA52A}" name="Year" dataDxfId="2"/>
    <tableColumn id="4" xr3:uid="{C838F907-0426-4ECA-8525-4D3A454B608F}" name="Previous Year" dataDxfId="1">
      <calculatedColumnFormula>C2-1</calculatedColumnFormula>
    </tableColumn>
    <tableColumn id="5" xr3:uid="{4E88DA40-66D9-4E9B-8C7A-855003CBEBE2}" name="Column1" dataDxfId="0">
      <calculatedColumnFormula>'30-Day PAX'!AE3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86"/>
  <sheetViews>
    <sheetView tabSelected="1" zoomScale="55" zoomScaleNormal="55" workbookViewId="0">
      <selection sqref="A1:AK23"/>
    </sheetView>
  </sheetViews>
  <sheetFormatPr defaultColWidth="9" defaultRowHeight="14" x14ac:dyDescent="0.3"/>
  <cols>
    <col min="1" max="1" width="12.6640625" style="1" customWidth="1"/>
    <col min="2" max="2" width="12.83203125" style="1" bestFit="1" customWidth="1"/>
    <col min="3" max="3" width="10.6640625" style="1" bestFit="1" customWidth="1"/>
    <col min="4" max="5" width="12.1640625" style="1" bestFit="1" customWidth="1"/>
    <col min="6" max="6" width="11" style="1" customWidth="1"/>
    <col min="7" max="7" width="12.1640625" style="1" bestFit="1" customWidth="1"/>
    <col min="8" max="8" width="8.1640625" style="1" bestFit="1" customWidth="1"/>
    <col min="9" max="9" width="8.1640625" style="1" hidden="1" customWidth="1"/>
    <col min="10" max="11" width="8.1640625" style="1" bestFit="1" customWidth="1"/>
    <col min="12" max="13" width="10.6640625" style="1" bestFit="1" customWidth="1"/>
    <col min="14" max="14" width="8.6640625" style="1" bestFit="1" customWidth="1"/>
    <col min="15" max="15" width="10.1640625" style="1" bestFit="1" customWidth="1"/>
    <col min="16" max="16" width="10" style="1" bestFit="1" customWidth="1"/>
    <col min="17" max="17" width="8.1640625" style="1" hidden="1" customWidth="1"/>
    <col min="18" max="18" width="10.6640625" style="1" bestFit="1" customWidth="1"/>
    <col min="19" max="19" width="8.1640625" style="1" bestFit="1" customWidth="1"/>
    <col min="20" max="20" width="10.1640625" style="1" bestFit="1" customWidth="1"/>
    <col min="21" max="21" width="8.6640625" style="1" bestFit="1" customWidth="1"/>
    <col min="22" max="22" width="8.1640625" style="1" hidden="1" customWidth="1"/>
    <col min="23" max="23" width="10.1640625" style="1" bestFit="1" customWidth="1"/>
    <col min="24" max="24" width="10" style="1" bestFit="1" customWidth="1"/>
    <col min="25" max="26" width="8.6640625" style="1" bestFit="1" customWidth="1"/>
    <col min="27" max="27" width="10" style="1" bestFit="1" customWidth="1"/>
    <col min="28" max="28" width="10.6640625" style="1" bestFit="1" customWidth="1"/>
    <col min="29" max="29" width="8.1640625" style="1" bestFit="1" customWidth="1"/>
    <col min="30" max="31" width="10.6640625" style="1" bestFit="1" customWidth="1"/>
    <col min="32" max="32" width="8.1640625" style="1" hidden="1" customWidth="1"/>
    <col min="33" max="34" width="8.6640625" style="1" bestFit="1" customWidth="1"/>
    <col min="35" max="35" width="11.1640625" style="1" bestFit="1" customWidth="1"/>
    <col min="36" max="36" width="8.6640625" style="1" bestFit="1" customWidth="1"/>
    <col min="37" max="37" width="16.1640625" style="1" customWidth="1"/>
    <col min="38" max="16384" width="9" style="1"/>
  </cols>
  <sheetData>
    <row r="1" spans="1:37" x14ac:dyDescent="0.3"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5" t="s">
        <v>14</v>
      </c>
      <c r="Q1" s="15" t="s">
        <v>15</v>
      </c>
      <c r="R1" s="15" t="s">
        <v>16</v>
      </c>
      <c r="S1" s="15" t="s">
        <v>17</v>
      </c>
      <c r="T1" s="15" t="s">
        <v>18</v>
      </c>
      <c r="U1" s="15" t="s">
        <v>19</v>
      </c>
      <c r="V1" s="15" t="s">
        <v>20</v>
      </c>
      <c r="W1" s="15" t="s">
        <v>21</v>
      </c>
      <c r="X1" s="15" t="s">
        <v>22</v>
      </c>
      <c r="Y1" s="15" t="s">
        <v>23</v>
      </c>
      <c r="Z1" s="15" t="s">
        <v>24</v>
      </c>
      <c r="AA1" s="15" t="s">
        <v>25</v>
      </c>
      <c r="AB1" s="15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22" t="s">
        <v>31</v>
      </c>
      <c r="AH1" s="22" t="s">
        <v>32</v>
      </c>
      <c r="AI1" s="22" t="s">
        <v>33</v>
      </c>
      <c r="AJ1" s="23" t="s">
        <v>34</v>
      </c>
      <c r="AK1" s="16" t="s">
        <v>35</v>
      </c>
    </row>
    <row r="2" spans="1:37" ht="14.25" hidden="1" customHeight="1" x14ac:dyDescent="0.3">
      <c r="A2" s="1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6"/>
      <c r="L2" s="36"/>
      <c r="M2" s="36"/>
      <c r="N2" s="35"/>
      <c r="O2" s="35"/>
      <c r="P2" s="35"/>
      <c r="Q2" s="35"/>
      <c r="R2" s="35"/>
      <c r="S2" s="35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</row>
    <row r="3" spans="1:37" hidden="1" x14ac:dyDescent="0.3">
      <c r="A3" s="1" t="s">
        <v>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</row>
    <row r="4" spans="1:37" hidden="1" x14ac:dyDescent="0.3">
      <c r="A4" s="1" t="s">
        <v>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</row>
    <row r="5" spans="1:37" hidden="1" x14ac:dyDescent="0.3">
      <c r="A5" s="1" t="s">
        <v>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</row>
    <row r="6" spans="1:37" hidden="1" x14ac:dyDescent="0.3">
      <c r="A6" s="1" t="s">
        <v>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</row>
    <row r="7" spans="1:37" hidden="1" x14ac:dyDescent="0.3">
      <c r="A7" s="1" t="s">
        <v>5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</row>
    <row r="8" spans="1:37" hidden="1" x14ac:dyDescent="0.3">
      <c r="A8" s="1" t="s">
        <v>6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</row>
    <row r="9" spans="1:37" hidden="1" x14ac:dyDescent="0.3">
      <c r="A9" s="1" t="s">
        <v>7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</row>
    <row r="10" spans="1:37" hidden="1" x14ac:dyDescent="0.3">
      <c r="A10" s="1" t="s">
        <v>8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</row>
    <row r="11" spans="1:37" hidden="1" x14ac:dyDescent="0.3">
      <c r="A11" s="1" t="s">
        <v>9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</row>
    <row r="12" spans="1:37" hidden="1" x14ac:dyDescent="0.3">
      <c r="A12" s="1" t="s">
        <v>10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</row>
    <row r="13" spans="1:37" hidden="1" x14ac:dyDescent="0.3">
      <c r="A13" s="1" t="s">
        <v>11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</row>
    <row r="14" spans="1:37" hidden="1" x14ac:dyDescent="0.3">
      <c r="A14" s="1" t="s">
        <v>12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</row>
    <row r="15" spans="1:37" hidden="1" x14ac:dyDescent="0.3">
      <c r="A15" s="1" t="s">
        <v>13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</row>
    <row r="16" spans="1:37" hidden="1" x14ac:dyDescent="0.3">
      <c r="A16" s="1" t="s">
        <v>14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</row>
    <row r="17" spans="1:37" hidden="1" x14ac:dyDescent="0.3">
      <c r="A17" s="1" t="s">
        <v>15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</row>
    <row r="18" spans="1:37" hidden="1" x14ac:dyDescent="0.3">
      <c r="A18" s="1" t="s">
        <v>16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</row>
    <row r="19" spans="1:37" hidden="1" x14ac:dyDescent="0.3">
      <c r="A19" s="1" t="s">
        <v>17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</row>
    <row r="20" spans="1:37" hidden="1" x14ac:dyDescent="0.3">
      <c r="A20" s="1" t="s">
        <v>18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</row>
    <row r="21" spans="1:37" x14ac:dyDescent="0.3">
      <c r="A21" s="24" t="s">
        <v>36</v>
      </c>
      <c r="B21" s="38">
        <v>30124</v>
      </c>
      <c r="C21" s="38">
        <v>5071</v>
      </c>
      <c r="D21" s="38">
        <v>17977</v>
      </c>
      <c r="E21" s="38">
        <v>47277</v>
      </c>
      <c r="F21" s="38">
        <v>7471</v>
      </c>
      <c r="G21" s="38">
        <v>18287</v>
      </c>
      <c r="H21" s="38">
        <v>551</v>
      </c>
      <c r="I21" s="38" t="s">
        <v>57</v>
      </c>
      <c r="J21" s="38">
        <v>233</v>
      </c>
      <c r="K21" s="38" t="s">
        <v>57</v>
      </c>
      <c r="L21" s="38">
        <v>5298</v>
      </c>
      <c r="M21" s="38">
        <v>4070</v>
      </c>
      <c r="N21" s="38">
        <v>340</v>
      </c>
      <c r="O21" s="38">
        <v>1331</v>
      </c>
      <c r="P21" s="38">
        <v>973</v>
      </c>
      <c r="Q21" s="38" t="s">
        <v>57</v>
      </c>
      <c r="R21" s="38">
        <v>2689</v>
      </c>
      <c r="S21" s="38">
        <v>668</v>
      </c>
      <c r="T21" s="38">
        <v>947</v>
      </c>
      <c r="U21" s="38">
        <v>324</v>
      </c>
      <c r="V21" s="38" t="s">
        <v>57</v>
      </c>
      <c r="W21" s="38">
        <v>674</v>
      </c>
      <c r="X21" s="38">
        <v>946</v>
      </c>
      <c r="Y21" s="38">
        <v>308</v>
      </c>
      <c r="Z21" s="38">
        <v>194</v>
      </c>
      <c r="AA21" s="38">
        <v>593</v>
      </c>
      <c r="AB21" s="38">
        <v>3741</v>
      </c>
      <c r="AC21" s="38">
        <v>256</v>
      </c>
      <c r="AD21" s="38">
        <v>4384</v>
      </c>
      <c r="AE21" s="38">
        <v>2870</v>
      </c>
      <c r="AF21" s="38" t="s">
        <v>57</v>
      </c>
      <c r="AG21" s="38">
        <v>183</v>
      </c>
      <c r="AH21" s="38">
        <v>188</v>
      </c>
      <c r="AI21" s="38">
        <v>7837</v>
      </c>
      <c r="AJ21" s="38">
        <v>262</v>
      </c>
      <c r="AK21" s="13">
        <v>166067</v>
      </c>
    </row>
    <row r="22" spans="1:37" x14ac:dyDescent="0.3">
      <c r="A22" s="25" t="s">
        <v>37</v>
      </c>
      <c r="B22" s="38">
        <v>144237</v>
      </c>
      <c r="C22" s="38">
        <v>0</v>
      </c>
      <c r="D22" s="38">
        <v>6617</v>
      </c>
      <c r="E22" s="38">
        <v>33760</v>
      </c>
      <c r="F22" s="38">
        <v>633</v>
      </c>
      <c r="G22" s="38">
        <v>27395</v>
      </c>
      <c r="H22" s="38">
        <v>0</v>
      </c>
      <c r="I22" s="38" t="s">
        <v>57</v>
      </c>
      <c r="J22" s="38">
        <v>0</v>
      </c>
      <c r="K22" s="38" t="s">
        <v>57</v>
      </c>
      <c r="L22" s="38">
        <v>1580</v>
      </c>
      <c r="M22" s="38">
        <v>0</v>
      </c>
      <c r="N22" s="38">
        <v>0</v>
      </c>
      <c r="O22" s="38">
        <v>0</v>
      </c>
      <c r="P22" s="38">
        <v>0</v>
      </c>
      <c r="Q22" s="38" t="s">
        <v>57</v>
      </c>
      <c r="R22" s="38">
        <v>0</v>
      </c>
      <c r="S22" s="38">
        <v>0</v>
      </c>
      <c r="T22" s="38">
        <v>0</v>
      </c>
      <c r="U22" s="38">
        <v>0</v>
      </c>
      <c r="V22" s="38" t="s">
        <v>57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 t="s">
        <v>57</v>
      </c>
      <c r="AG22" s="38">
        <v>0</v>
      </c>
      <c r="AH22" s="38">
        <v>0</v>
      </c>
      <c r="AI22" s="38">
        <v>1073</v>
      </c>
      <c r="AJ22" s="38">
        <v>307</v>
      </c>
      <c r="AK22" s="13">
        <v>215602</v>
      </c>
    </row>
    <row r="23" spans="1:37" x14ac:dyDescent="0.3">
      <c r="A23" s="1" t="s">
        <v>35</v>
      </c>
      <c r="B23" s="10">
        <v>174361</v>
      </c>
      <c r="C23" s="10">
        <v>5071</v>
      </c>
      <c r="D23" s="10">
        <v>24594</v>
      </c>
      <c r="E23" s="10">
        <v>81037</v>
      </c>
      <c r="F23" s="10">
        <v>8104</v>
      </c>
      <c r="G23" s="10">
        <v>45682</v>
      </c>
      <c r="H23" s="10">
        <v>551</v>
      </c>
      <c r="I23" s="10">
        <v>0</v>
      </c>
      <c r="J23" s="10">
        <v>233</v>
      </c>
      <c r="K23" s="10">
        <v>0</v>
      </c>
      <c r="L23" s="10">
        <v>6878</v>
      </c>
      <c r="M23" s="10">
        <v>4070</v>
      </c>
      <c r="N23" s="10">
        <v>340</v>
      </c>
      <c r="O23" s="10">
        <v>1331</v>
      </c>
      <c r="P23" s="10">
        <v>973</v>
      </c>
      <c r="Q23" s="10">
        <v>0</v>
      </c>
      <c r="R23" s="10">
        <v>2689</v>
      </c>
      <c r="S23" s="10">
        <v>668</v>
      </c>
      <c r="T23" s="10">
        <v>947</v>
      </c>
      <c r="U23" s="10">
        <v>324</v>
      </c>
      <c r="V23" s="10">
        <v>0</v>
      </c>
      <c r="W23" s="10">
        <v>674</v>
      </c>
      <c r="X23" s="10">
        <v>946</v>
      </c>
      <c r="Y23" s="10">
        <v>308</v>
      </c>
      <c r="Z23" s="10">
        <v>194</v>
      </c>
      <c r="AA23" s="10">
        <v>593</v>
      </c>
      <c r="AB23" s="10">
        <v>3741</v>
      </c>
      <c r="AC23" s="10">
        <v>256</v>
      </c>
      <c r="AD23" s="10">
        <v>4384</v>
      </c>
      <c r="AE23" s="10">
        <v>2870</v>
      </c>
      <c r="AF23" s="10">
        <v>0</v>
      </c>
      <c r="AG23" s="10">
        <v>183</v>
      </c>
      <c r="AH23" s="10">
        <v>188</v>
      </c>
      <c r="AI23" s="10">
        <v>8910</v>
      </c>
      <c r="AJ23" s="10">
        <v>569</v>
      </c>
      <c r="AK23" s="13">
        <v>381669</v>
      </c>
    </row>
    <row r="24" spans="1:37" x14ac:dyDescent="0.3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</row>
    <row r="25" spans="1:37" x14ac:dyDescent="0.3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</row>
    <row r="26" spans="1:37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  <row r="27" spans="1:37" x14ac:dyDescent="0.3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</row>
    <row r="28" spans="1:37" x14ac:dyDescent="0.3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</row>
    <row r="86" spans="1:1" x14ac:dyDescent="0.3">
      <c r="A86" s="1" t="s">
        <v>38</v>
      </c>
    </row>
  </sheetData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zoomScale="55" zoomScaleNormal="55" workbookViewId="0">
      <selection sqref="A1:AK23"/>
    </sheetView>
  </sheetViews>
  <sheetFormatPr defaultColWidth="9" defaultRowHeight="14" x14ac:dyDescent="0.3"/>
  <cols>
    <col min="1" max="1" width="14.6640625" style="1" customWidth="1"/>
    <col min="2" max="8" width="8.6640625" style="1" customWidth="1"/>
    <col min="9" max="9" width="8.6640625" style="1" hidden="1" customWidth="1"/>
    <col min="10" max="16" width="8.6640625" style="1" customWidth="1"/>
    <col min="17" max="17" width="8.6640625" style="1" hidden="1" customWidth="1"/>
    <col min="18" max="21" width="8.6640625" style="1" customWidth="1"/>
    <col min="22" max="22" width="8.6640625" style="1" hidden="1" customWidth="1"/>
    <col min="23" max="31" width="8.6640625" style="1" customWidth="1"/>
    <col min="32" max="32" width="8.6640625" style="1" hidden="1" customWidth="1"/>
    <col min="33" max="36" width="8.6640625" style="1" customWidth="1"/>
    <col min="37" max="37" width="14.6640625" style="1" customWidth="1"/>
    <col min="38" max="16384" width="9" style="1"/>
  </cols>
  <sheetData>
    <row r="1" spans="1:37" x14ac:dyDescent="0.3"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5" t="s">
        <v>14</v>
      </c>
      <c r="Q1" s="15" t="s">
        <v>15</v>
      </c>
      <c r="R1" s="15" t="s">
        <v>16</v>
      </c>
      <c r="S1" s="15" t="s">
        <v>17</v>
      </c>
      <c r="T1" s="15" t="s">
        <v>18</v>
      </c>
      <c r="U1" s="15" t="s">
        <v>19</v>
      </c>
      <c r="V1" s="15" t="s">
        <v>20</v>
      </c>
      <c r="W1" s="15" t="s">
        <v>21</v>
      </c>
      <c r="X1" s="15" t="s">
        <v>22</v>
      </c>
      <c r="Y1" s="15" t="s">
        <v>23</v>
      </c>
      <c r="Z1" s="15" t="s">
        <v>24</v>
      </c>
      <c r="AA1" s="15" t="s">
        <v>25</v>
      </c>
      <c r="AB1" s="15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22" t="s">
        <v>31</v>
      </c>
      <c r="AH1" s="22" t="s">
        <v>32</v>
      </c>
      <c r="AI1" s="22" t="s">
        <v>33</v>
      </c>
      <c r="AJ1" s="23" t="s">
        <v>34</v>
      </c>
      <c r="AK1" s="16" t="s">
        <v>35</v>
      </c>
    </row>
    <row r="2" spans="1:37" ht="14.25" hidden="1" customHeight="1" x14ac:dyDescent="0.3">
      <c r="A2" s="1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6"/>
      <c r="L2" s="36"/>
      <c r="M2" s="36"/>
      <c r="N2" s="35"/>
      <c r="O2" s="35"/>
      <c r="P2" s="35"/>
      <c r="Q2" s="35"/>
      <c r="R2" s="35"/>
      <c r="S2" s="35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</row>
    <row r="3" spans="1:37" hidden="1" x14ac:dyDescent="0.3">
      <c r="A3" s="1" t="s">
        <v>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</row>
    <row r="4" spans="1:37" hidden="1" x14ac:dyDescent="0.3">
      <c r="A4" s="1" t="s">
        <v>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</row>
    <row r="5" spans="1:37" hidden="1" x14ac:dyDescent="0.3">
      <c r="A5" s="1" t="s">
        <v>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</row>
    <row r="6" spans="1:37" hidden="1" x14ac:dyDescent="0.3">
      <c r="A6" s="1" t="s">
        <v>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</row>
    <row r="7" spans="1:37" hidden="1" x14ac:dyDescent="0.3">
      <c r="A7" s="1" t="s">
        <v>5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</row>
    <row r="8" spans="1:37" hidden="1" x14ac:dyDescent="0.3">
      <c r="A8" s="1" t="s">
        <v>6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</row>
    <row r="9" spans="1:37" hidden="1" x14ac:dyDescent="0.3">
      <c r="A9" s="1" t="s">
        <v>7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</row>
    <row r="10" spans="1:37" hidden="1" x14ac:dyDescent="0.3">
      <c r="A10" s="1" t="s">
        <v>8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</row>
    <row r="11" spans="1:37" hidden="1" x14ac:dyDescent="0.3">
      <c r="A11" s="1" t="s">
        <v>9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</row>
    <row r="12" spans="1:37" hidden="1" x14ac:dyDescent="0.3">
      <c r="A12" s="1" t="s">
        <v>10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</row>
    <row r="13" spans="1:37" hidden="1" x14ac:dyDescent="0.3">
      <c r="A13" s="1" t="s">
        <v>11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</row>
    <row r="14" spans="1:37" hidden="1" x14ac:dyDescent="0.3">
      <c r="A14" s="1" t="s">
        <v>12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</row>
    <row r="15" spans="1:37" hidden="1" x14ac:dyDescent="0.3">
      <c r="A15" s="1" t="s">
        <v>13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</row>
    <row r="16" spans="1:37" hidden="1" x14ac:dyDescent="0.3">
      <c r="A16" s="1" t="s">
        <v>14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</row>
    <row r="17" spans="1:37" hidden="1" x14ac:dyDescent="0.3">
      <c r="A17" s="1" t="s">
        <v>15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</row>
    <row r="18" spans="1:37" hidden="1" x14ac:dyDescent="0.3">
      <c r="A18" s="1" t="s">
        <v>16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</row>
    <row r="19" spans="1:37" hidden="1" x14ac:dyDescent="0.3">
      <c r="A19" s="1" t="s">
        <v>17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</row>
    <row r="20" spans="1:37" hidden="1" x14ac:dyDescent="0.3">
      <c r="A20" s="1" t="s">
        <v>18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</row>
    <row r="21" spans="1:37" x14ac:dyDescent="0.3">
      <c r="A21" s="17" t="s">
        <v>36</v>
      </c>
      <c r="B21" s="30">
        <v>214</v>
      </c>
      <c r="C21" s="30">
        <v>32</v>
      </c>
      <c r="D21" s="30">
        <v>114</v>
      </c>
      <c r="E21" s="30">
        <v>293</v>
      </c>
      <c r="F21" s="30">
        <v>48</v>
      </c>
      <c r="G21" s="30">
        <v>123</v>
      </c>
      <c r="H21" s="37">
        <v>4</v>
      </c>
      <c r="I21" s="37" t="s">
        <v>57</v>
      </c>
      <c r="J21" s="37">
        <v>4</v>
      </c>
      <c r="K21" s="37" t="s">
        <v>57</v>
      </c>
      <c r="L21" s="37">
        <v>36</v>
      </c>
      <c r="M21" s="37">
        <v>26</v>
      </c>
      <c r="N21" s="37">
        <v>2</v>
      </c>
      <c r="O21" s="37">
        <v>8</v>
      </c>
      <c r="P21" s="37">
        <v>6</v>
      </c>
      <c r="Q21" s="37" t="s">
        <v>57</v>
      </c>
      <c r="R21" s="37">
        <v>16</v>
      </c>
      <c r="S21" s="37">
        <v>4</v>
      </c>
      <c r="T21" s="37">
        <v>6</v>
      </c>
      <c r="U21" s="37">
        <v>2</v>
      </c>
      <c r="V21" s="37" t="s">
        <v>57</v>
      </c>
      <c r="W21" s="37">
        <v>4</v>
      </c>
      <c r="X21" s="37">
        <v>6</v>
      </c>
      <c r="Y21" s="37">
        <v>2</v>
      </c>
      <c r="Z21" s="37">
        <v>4</v>
      </c>
      <c r="AA21" s="37">
        <v>4</v>
      </c>
      <c r="AB21" s="37">
        <v>24</v>
      </c>
      <c r="AC21" s="37">
        <v>2</v>
      </c>
      <c r="AD21" s="37">
        <v>30</v>
      </c>
      <c r="AE21" s="37">
        <v>20</v>
      </c>
      <c r="AF21" s="37" t="s">
        <v>57</v>
      </c>
      <c r="AG21" s="30">
        <v>4</v>
      </c>
      <c r="AH21" s="30">
        <v>4</v>
      </c>
      <c r="AI21" s="30">
        <v>76</v>
      </c>
      <c r="AJ21" s="30">
        <v>4</v>
      </c>
      <c r="AK21" s="13">
        <v>1122</v>
      </c>
    </row>
    <row r="22" spans="1:37" x14ac:dyDescent="0.3">
      <c r="A22" s="19" t="s">
        <v>37</v>
      </c>
      <c r="B22" s="30">
        <v>745</v>
      </c>
      <c r="C22" s="30">
        <v>0</v>
      </c>
      <c r="D22" s="30">
        <v>40</v>
      </c>
      <c r="E22" s="30">
        <v>227</v>
      </c>
      <c r="F22" s="30">
        <v>6</v>
      </c>
      <c r="G22" s="30">
        <v>147</v>
      </c>
      <c r="H22" s="37">
        <v>0</v>
      </c>
      <c r="I22" s="37" t="s">
        <v>57</v>
      </c>
      <c r="J22" s="37">
        <v>0</v>
      </c>
      <c r="K22" s="37" t="s">
        <v>57</v>
      </c>
      <c r="L22" s="37">
        <v>12</v>
      </c>
      <c r="M22" s="37">
        <v>0</v>
      </c>
      <c r="N22" s="37">
        <v>0</v>
      </c>
      <c r="O22" s="37">
        <v>0</v>
      </c>
      <c r="P22" s="37">
        <v>0</v>
      </c>
      <c r="Q22" s="37" t="s">
        <v>57</v>
      </c>
      <c r="R22" s="37">
        <v>0</v>
      </c>
      <c r="S22" s="37">
        <v>0</v>
      </c>
      <c r="T22" s="37">
        <v>0</v>
      </c>
      <c r="U22" s="37">
        <v>0</v>
      </c>
      <c r="V22" s="37" t="s">
        <v>57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 t="s">
        <v>57</v>
      </c>
      <c r="AG22" s="30">
        <v>0</v>
      </c>
      <c r="AH22" s="30">
        <v>0</v>
      </c>
      <c r="AI22" s="30">
        <v>10</v>
      </c>
      <c r="AJ22" s="30">
        <v>2</v>
      </c>
      <c r="AK22" s="13">
        <v>1189</v>
      </c>
    </row>
    <row r="23" spans="1:37" x14ac:dyDescent="0.3">
      <c r="A23" s="1" t="s">
        <v>35</v>
      </c>
      <c r="B23" s="10">
        <v>959</v>
      </c>
      <c r="C23" s="10">
        <v>32</v>
      </c>
      <c r="D23" s="10">
        <v>154</v>
      </c>
      <c r="E23" s="10">
        <v>520</v>
      </c>
      <c r="F23" s="10">
        <v>54</v>
      </c>
      <c r="G23" s="10">
        <v>270</v>
      </c>
      <c r="H23" s="10">
        <v>4</v>
      </c>
      <c r="I23" s="10">
        <v>0</v>
      </c>
      <c r="J23" s="10">
        <v>4</v>
      </c>
      <c r="K23" s="10">
        <v>0</v>
      </c>
      <c r="L23" s="10">
        <v>48</v>
      </c>
      <c r="M23" s="10">
        <v>26</v>
      </c>
      <c r="N23" s="10">
        <v>2</v>
      </c>
      <c r="O23" s="10">
        <v>8</v>
      </c>
      <c r="P23" s="10">
        <v>6</v>
      </c>
      <c r="Q23" s="10">
        <v>0</v>
      </c>
      <c r="R23" s="10">
        <v>16</v>
      </c>
      <c r="S23" s="10">
        <v>4</v>
      </c>
      <c r="T23" s="10">
        <v>6</v>
      </c>
      <c r="U23" s="10">
        <v>2</v>
      </c>
      <c r="V23" s="10">
        <v>0</v>
      </c>
      <c r="W23" s="10">
        <v>4</v>
      </c>
      <c r="X23" s="10">
        <v>6</v>
      </c>
      <c r="Y23" s="10">
        <v>2</v>
      </c>
      <c r="Z23" s="10">
        <v>4</v>
      </c>
      <c r="AA23" s="10">
        <v>4</v>
      </c>
      <c r="AB23" s="10">
        <v>24</v>
      </c>
      <c r="AC23" s="10">
        <v>2</v>
      </c>
      <c r="AD23" s="10">
        <v>30</v>
      </c>
      <c r="AE23" s="10">
        <v>20</v>
      </c>
      <c r="AF23" s="10">
        <v>0</v>
      </c>
      <c r="AG23" s="10">
        <v>4</v>
      </c>
      <c r="AH23" s="10">
        <v>4</v>
      </c>
      <c r="AI23" s="10">
        <v>86</v>
      </c>
      <c r="AJ23" s="10">
        <v>6</v>
      </c>
      <c r="AK23" s="18">
        <v>2311</v>
      </c>
    </row>
    <row r="24" spans="1:37" x14ac:dyDescent="0.3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</row>
    <row r="25" spans="1:37" x14ac:dyDescent="0.3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</row>
    <row r="26" spans="1:37" x14ac:dyDescent="0.3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988CB-C763-462D-9266-D9CFA77ACC71}">
  <sheetPr>
    <tabColor rgb="FF7030A0"/>
    <pageSetUpPr fitToPage="1"/>
  </sheetPr>
  <dimension ref="A1:AG17"/>
  <sheetViews>
    <sheetView topLeftCell="A3" zoomScale="40" zoomScaleNormal="40" zoomScaleSheetLayoutView="70" workbookViewId="0">
      <selection activeCell="T53" sqref="T53"/>
    </sheetView>
  </sheetViews>
  <sheetFormatPr defaultColWidth="9" defaultRowHeight="14" x14ac:dyDescent="0.3"/>
  <cols>
    <col min="1" max="1" width="13.08203125" style="1" bestFit="1" customWidth="1"/>
    <col min="2" max="2" width="12.08203125" style="1" bestFit="1" customWidth="1"/>
    <col min="3" max="6" width="12.9140625" style="1" bestFit="1" customWidth="1"/>
    <col min="7" max="8" width="12.08203125" style="1" bestFit="1" customWidth="1"/>
    <col min="9" max="13" width="12.9140625" style="1" bestFit="1" customWidth="1"/>
    <col min="14" max="16" width="13.6640625" style="1" bestFit="1" customWidth="1"/>
    <col min="17" max="17" width="13.08203125" style="1" bestFit="1" customWidth="1"/>
    <col min="18" max="26" width="13.6640625" style="1" bestFit="1" customWidth="1"/>
    <col min="27" max="27" width="14.6640625" style="1" bestFit="1" customWidth="1"/>
    <col min="28" max="28" width="13.6640625" style="1" bestFit="1" customWidth="1"/>
    <col min="29" max="29" width="14.6640625" style="1" bestFit="1" customWidth="1"/>
    <col min="30" max="30" width="13.6640625" style="1" bestFit="1" customWidth="1"/>
    <col min="31" max="31" width="11.75" style="1" bestFit="1" customWidth="1"/>
    <col min="32" max="32" width="12.4140625" style="1" bestFit="1" customWidth="1"/>
    <col min="33" max="33" width="11.6640625" style="1" bestFit="1" customWidth="1"/>
    <col min="34" max="16384" width="9" style="1"/>
  </cols>
  <sheetData>
    <row r="1" spans="1:33" hidden="1" x14ac:dyDescent="0.3">
      <c r="B1" s="1">
        <v>29</v>
      </c>
      <c r="C1" s="1">
        <v>28</v>
      </c>
      <c r="D1" s="1">
        <v>27</v>
      </c>
      <c r="E1" s="1">
        <v>26</v>
      </c>
      <c r="F1" s="1">
        <v>25</v>
      </c>
      <c r="G1" s="1">
        <v>24</v>
      </c>
      <c r="H1" s="1">
        <v>23</v>
      </c>
      <c r="I1" s="1">
        <v>22</v>
      </c>
      <c r="J1" s="1">
        <v>21</v>
      </c>
      <c r="K1" s="1">
        <v>20</v>
      </c>
      <c r="L1" s="1">
        <v>19</v>
      </c>
      <c r="M1" s="1">
        <v>18</v>
      </c>
      <c r="N1" s="1">
        <v>17</v>
      </c>
      <c r="O1" s="1">
        <v>16</v>
      </c>
      <c r="P1" s="1">
        <v>15</v>
      </c>
      <c r="Q1" s="1">
        <v>14</v>
      </c>
      <c r="R1" s="1">
        <v>13</v>
      </c>
      <c r="S1" s="1">
        <v>12</v>
      </c>
      <c r="T1" s="1">
        <v>11</v>
      </c>
      <c r="U1" s="1">
        <v>10</v>
      </c>
      <c r="V1" s="1">
        <v>9</v>
      </c>
      <c r="W1" s="1">
        <v>8</v>
      </c>
      <c r="X1" s="1">
        <v>7</v>
      </c>
      <c r="Y1" s="1">
        <v>6</v>
      </c>
      <c r="Z1" s="1">
        <v>5</v>
      </c>
      <c r="AA1" s="1">
        <v>4</v>
      </c>
      <c r="AB1" s="1">
        <v>3</v>
      </c>
      <c r="AC1" s="1">
        <v>2</v>
      </c>
      <c r="AD1" s="1">
        <v>1</v>
      </c>
      <c r="AE1" s="40"/>
      <c r="AF1" s="40"/>
    </row>
    <row r="2" spans="1:33" hidden="1" x14ac:dyDescent="0.3">
      <c r="B2" s="41">
        <f t="shared" ref="B2:AC2" si="0">$AE$2-B1</f>
        <v>45478</v>
      </c>
      <c r="C2" s="41">
        <f t="shared" si="0"/>
        <v>45479</v>
      </c>
      <c r="D2" s="41">
        <f t="shared" si="0"/>
        <v>45480</v>
      </c>
      <c r="E2" s="41">
        <f t="shared" si="0"/>
        <v>45481</v>
      </c>
      <c r="F2" s="41">
        <f t="shared" si="0"/>
        <v>45482</v>
      </c>
      <c r="G2" s="41">
        <f t="shared" si="0"/>
        <v>45483</v>
      </c>
      <c r="H2" s="41">
        <f t="shared" si="0"/>
        <v>45484</v>
      </c>
      <c r="I2" s="41">
        <f t="shared" si="0"/>
        <v>45485</v>
      </c>
      <c r="J2" s="41">
        <f t="shared" si="0"/>
        <v>45486</v>
      </c>
      <c r="K2" s="41">
        <f t="shared" si="0"/>
        <v>45487</v>
      </c>
      <c r="L2" s="41">
        <f t="shared" si="0"/>
        <v>45488</v>
      </c>
      <c r="M2" s="41">
        <f t="shared" si="0"/>
        <v>45489</v>
      </c>
      <c r="N2" s="41">
        <f t="shared" si="0"/>
        <v>45490</v>
      </c>
      <c r="O2" s="41">
        <f t="shared" si="0"/>
        <v>45491</v>
      </c>
      <c r="P2" s="41">
        <f t="shared" si="0"/>
        <v>45492</v>
      </c>
      <c r="Q2" s="41">
        <f t="shared" si="0"/>
        <v>45493</v>
      </c>
      <c r="R2" s="41">
        <f t="shared" si="0"/>
        <v>45494</v>
      </c>
      <c r="S2" s="41">
        <f t="shared" si="0"/>
        <v>45495</v>
      </c>
      <c r="T2" s="41">
        <f t="shared" si="0"/>
        <v>45496</v>
      </c>
      <c r="U2" s="41">
        <f t="shared" si="0"/>
        <v>45497</v>
      </c>
      <c r="V2" s="41">
        <f t="shared" si="0"/>
        <v>45498</v>
      </c>
      <c r="W2" s="41">
        <f t="shared" si="0"/>
        <v>45499</v>
      </c>
      <c r="X2" s="41">
        <f t="shared" si="0"/>
        <v>45500</v>
      </c>
      <c r="Y2" s="41">
        <f t="shared" si="0"/>
        <v>45501</v>
      </c>
      <c r="Z2" s="41">
        <f t="shared" si="0"/>
        <v>45502</v>
      </c>
      <c r="AA2" s="41">
        <f t="shared" si="0"/>
        <v>45503</v>
      </c>
      <c r="AB2" s="41">
        <f t="shared" si="0"/>
        <v>45504</v>
      </c>
      <c r="AC2" s="41">
        <f t="shared" si="0"/>
        <v>45505</v>
      </c>
      <c r="AD2" s="41">
        <f>$AE$2-AD1</f>
        <v>45506</v>
      </c>
      <c r="AE2" s="41">
        <f>AE3</f>
        <v>45507</v>
      </c>
    </row>
    <row r="3" spans="1:33" x14ac:dyDescent="0.3">
      <c r="A3" s="6"/>
      <c r="B3" s="42">
        <v>45478</v>
      </c>
      <c r="C3" s="42">
        <v>45479</v>
      </c>
      <c r="D3" s="42">
        <v>45480</v>
      </c>
      <c r="E3" s="42">
        <v>45481</v>
      </c>
      <c r="F3" s="42">
        <v>45482</v>
      </c>
      <c r="G3" s="42">
        <v>45483</v>
      </c>
      <c r="H3" s="42">
        <v>45484</v>
      </c>
      <c r="I3" s="42">
        <v>45485</v>
      </c>
      <c r="J3" s="42">
        <v>45486</v>
      </c>
      <c r="K3" s="42">
        <v>45487</v>
      </c>
      <c r="L3" s="42">
        <v>45488</v>
      </c>
      <c r="M3" s="42">
        <v>45489</v>
      </c>
      <c r="N3" s="42">
        <v>45490</v>
      </c>
      <c r="O3" s="42">
        <v>45491</v>
      </c>
      <c r="P3" s="42">
        <v>45492</v>
      </c>
      <c r="Q3" s="42">
        <v>45493</v>
      </c>
      <c r="R3" s="42">
        <v>45494</v>
      </c>
      <c r="S3" s="42">
        <v>45495</v>
      </c>
      <c r="T3" s="42">
        <v>45496</v>
      </c>
      <c r="U3" s="42">
        <v>45497</v>
      </c>
      <c r="V3" s="42">
        <v>45498</v>
      </c>
      <c r="W3" s="42">
        <v>45499</v>
      </c>
      <c r="X3" s="42">
        <v>45500</v>
      </c>
      <c r="Y3" s="42">
        <v>45501</v>
      </c>
      <c r="Z3" s="42">
        <v>45502</v>
      </c>
      <c r="AA3" s="42">
        <v>45503</v>
      </c>
      <c r="AB3" s="42">
        <v>45504</v>
      </c>
      <c r="AC3" s="42">
        <v>45505</v>
      </c>
      <c r="AD3" s="42">
        <v>45506</v>
      </c>
      <c r="AE3" s="39">
        <v>45507</v>
      </c>
    </row>
    <row r="4" spans="1:33" x14ac:dyDescent="0.3">
      <c r="A4" s="7" t="s">
        <v>36</v>
      </c>
      <c r="B4" s="13">
        <v>163284</v>
      </c>
      <c r="C4" s="13">
        <v>158524</v>
      </c>
      <c r="D4" s="13">
        <v>162755</v>
      </c>
      <c r="E4" s="13">
        <v>159989</v>
      </c>
      <c r="F4" s="13">
        <v>153667</v>
      </c>
      <c r="G4" s="13">
        <v>154451</v>
      </c>
      <c r="H4" s="13">
        <v>160064</v>
      </c>
      <c r="I4" s="13">
        <v>170688</v>
      </c>
      <c r="J4" s="13">
        <v>166848</v>
      </c>
      <c r="K4" s="13">
        <v>168607</v>
      </c>
      <c r="L4" s="13">
        <v>166509</v>
      </c>
      <c r="M4" s="13">
        <v>159476</v>
      </c>
      <c r="N4" s="13">
        <v>162634</v>
      </c>
      <c r="O4" s="13">
        <v>171419</v>
      </c>
      <c r="P4" s="13">
        <v>152499</v>
      </c>
      <c r="Q4" s="13">
        <v>176751</v>
      </c>
      <c r="R4" s="13">
        <v>159103</v>
      </c>
      <c r="S4" s="13">
        <v>174721</v>
      </c>
      <c r="T4" s="13">
        <v>171964</v>
      </c>
      <c r="U4" s="13">
        <v>166207</v>
      </c>
      <c r="V4" s="13">
        <v>171799</v>
      </c>
      <c r="W4" s="13">
        <v>178346</v>
      </c>
      <c r="X4" s="13">
        <v>174282</v>
      </c>
      <c r="Y4" s="13">
        <v>165563</v>
      </c>
      <c r="Z4" s="13">
        <v>172877</v>
      </c>
      <c r="AA4" s="13">
        <v>168847</v>
      </c>
      <c r="AB4" s="13">
        <v>161154</v>
      </c>
      <c r="AC4" s="13">
        <v>167969</v>
      </c>
      <c r="AD4" s="13">
        <v>169204</v>
      </c>
      <c r="AE4" s="13">
        <v>166067</v>
      </c>
      <c r="AF4" s="34"/>
      <c r="AG4" s="34"/>
    </row>
    <row r="5" spans="1:33" x14ac:dyDescent="0.3">
      <c r="A5" s="8" t="s">
        <v>37</v>
      </c>
      <c r="B5" s="13">
        <v>204300</v>
      </c>
      <c r="C5" s="13">
        <v>200491</v>
      </c>
      <c r="D5" s="13">
        <v>209029</v>
      </c>
      <c r="E5" s="13">
        <v>191971</v>
      </c>
      <c r="F5" s="13">
        <v>186111</v>
      </c>
      <c r="G5" s="13">
        <v>192172</v>
      </c>
      <c r="H5" s="13">
        <v>190369</v>
      </c>
      <c r="I5" s="13">
        <v>206796</v>
      </c>
      <c r="J5" s="13">
        <v>209708</v>
      </c>
      <c r="K5" s="13">
        <v>210464</v>
      </c>
      <c r="L5" s="13">
        <v>201946</v>
      </c>
      <c r="M5" s="13">
        <v>196283</v>
      </c>
      <c r="N5" s="13">
        <v>198967</v>
      </c>
      <c r="O5" s="13">
        <v>200766</v>
      </c>
      <c r="P5" s="13">
        <v>199213</v>
      </c>
      <c r="Q5" s="13">
        <v>218070</v>
      </c>
      <c r="R5" s="13">
        <v>219403</v>
      </c>
      <c r="S5" s="13">
        <v>207785</v>
      </c>
      <c r="T5" s="13">
        <v>202470</v>
      </c>
      <c r="U5" s="13">
        <v>201736</v>
      </c>
      <c r="V5" s="13">
        <v>204101</v>
      </c>
      <c r="W5" s="13">
        <v>222521</v>
      </c>
      <c r="X5" s="13">
        <v>221884</v>
      </c>
      <c r="Y5" s="13">
        <v>224184</v>
      </c>
      <c r="Z5" s="13">
        <v>212016</v>
      </c>
      <c r="AA5" s="13">
        <v>204664</v>
      </c>
      <c r="AB5" s="13">
        <v>213968</v>
      </c>
      <c r="AC5" s="13">
        <v>206360</v>
      </c>
      <c r="AD5" s="13">
        <v>215349</v>
      </c>
      <c r="AE5" s="13">
        <v>215602</v>
      </c>
      <c r="AF5" s="34"/>
      <c r="AG5" s="34"/>
    </row>
    <row r="6" spans="1:33" x14ac:dyDescent="0.3">
      <c r="A6" s="13" t="s">
        <v>35</v>
      </c>
      <c r="B6" s="13">
        <v>367584</v>
      </c>
      <c r="C6" s="13">
        <v>359015</v>
      </c>
      <c r="D6" s="13">
        <v>371784</v>
      </c>
      <c r="E6" s="13">
        <v>351960</v>
      </c>
      <c r="F6" s="13">
        <v>339778</v>
      </c>
      <c r="G6" s="13">
        <v>346623</v>
      </c>
      <c r="H6" s="13">
        <v>350433</v>
      </c>
      <c r="I6" s="13">
        <v>377484</v>
      </c>
      <c r="J6" s="13">
        <v>376556</v>
      </c>
      <c r="K6" s="13">
        <v>379071</v>
      </c>
      <c r="L6" s="13">
        <v>368455</v>
      </c>
      <c r="M6" s="13">
        <v>355759</v>
      </c>
      <c r="N6" s="13">
        <v>361601</v>
      </c>
      <c r="O6" s="13">
        <v>372185</v>
      </c>
      <c r="P6" s="13">
        <v>351712</v>
      </c>
      <c r="Q6" s="13">
        <v>394821</v>
      </c>
      <c r="R6" s="13">
        <v>378506</v>
      </c>
      <c r="S6" s="13">
        <v>382506</v>
      </c>
      <c r="T6" s="13">
        <v>374434</v>
      </c>
      <c r="U6" s="13">
        <v>367943</v>
      </c>
      <c r="V6" s="13">
        <v>375900</v>
      </c>
      <c r="W6" s="13">
        <v>400867</v>
      </c>
      <c r="X6" s="13">
        <v>396166</v>
      </c>
      <c r="Y6" s="13">
        <v>389747</v>
      </c>
      <c r="Z6" s="13">
        <v>384893</v>
      </c>
      <c r="AA6" s="13">
        <v>373511</v>
      </c>
      <c r="AB6" s="13">
        <v>375122</v>
      </c>
      <c r="AC6" s="13">
        <v>374329</v>
      </c>
      <c r="AD6" s="13">
        <v>384553</v>
      </c>
      <c r="AE6" s="13">
        <v>381669</v>
      </c>
      <c r="AF6" s="34"/>
      <c r="AG6" s="34"/>
    </row>
    <row r="7" spans="1:33" x14ac:dyDescent="0.3">
      <c r="A7" s="5"/>
    </row>
    <row r="8" spans="1:33" x14ac:dyDescent="0.3">
      <c r="A8" s="43"/>
    </row>
    <row r="9" spans="1:33" x14ac:dyDescent="0.3">
      <c r="A9" s="5"/>
    </row>
    <row r="10" spans="1:33" x14ac:dyDescent="0.3">
      <c r="A10" s="5"/>
    </row>
    <row r="11" spans="1:33" x14ac:dyDescent="0.3">
      <c r="A11" s="5"/>
    </row>
    <row r="12" spans="1:33" x14ac:dyDescent="0.3">
      <c r="A12" s="5"/>
    </row>
    <row r="13" spans="1:33" x14ac:dyDescent="0.3">
      <c r="A13" s="5"/>
    </row>
    <row r="14" spans="1:33" x14ac:dyDescent="0.3">
      <c r="A14" s="5"/>
    </row>
    <row r="15" spans="1:33" x14ac:dyDescent="0.3">
      <c r="A15" s="2"/>
    </row>
    <row r="16" spans="1:33" x14ac:dyDescent="0.3">
      <c r="A16" s="2"/>
    </row>
    <row r="17" spans="1:1" x14ac:dyDescent="0.3">
      <c r="A17" s="2"/>
    </row>
  </sheetData>
  <conditionalFormatting sqref="B3:AE3">
    <cfRule type="timePeriod" dxfId="8" priority="1" timePeriod="thisMonth">
      <formula>AND(MONTH(B3)=MONTH(TODAY()),YEAR(B3)=YEAR(TODAY()))</formula>
    </cfRule>
    <cfRule type="timePeriod" dxfId="7" priority="2" timePeriod="lastMonth">
      <formula>AND(MONTH(B3)=MONTH(EDATE(TODAY(),0-1)),YEAR(B3)=YEAR(EDATE(TODAY(),0-1)))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2:AE47"/>
  <sheetViews>
    <sheetView zoomScale="55" zoomScaleNormal="55" workbookViewId="0">
      <selection activeCell="G44" sqref="G44"/>
    </sheetView>
  </sheetViews>
  <sheetFormatPr defaultColWidth="9" defaultRowHeight="14.5" x14ac:dyDescent="0.3"/>
  <cols>
    <col min="1" max="2" width="11.6640625" style="3" bestFit="1" customWidth="1"/>
    <col min="3" max="3" width="13" style="3" bestFit="1" customWidth="1"/>
    <col min="4" max="4" width="22.6640625" style="3" bestFit="1" customWidth="1"/>
    <col min="5" max="6" width="14.1640625" style="3" bestFit="1" customWidth="1"/>
    <col min="7" max="7" width="13.1640625" style="3" bestFit="1" customWidth="1"/>
    <col min="8" max="8" width="14.6640625" style="3" customWidth="1"/>
    <col min="9" max="9" width="13.83203125" style="3" bestFit="1" customWidth="1"/>
    <col min="10" max="10" width="14.1640625" style="3" bestFit="1" customWidth="1"/>
    <col min="11" max="11" width="15.6640625" style="3" customWidth="1"/>
    <col min="12" max="12" width="13.83203125" style="3" bestFit="1" customWidth="1"/>
    <col min="13" max="13" width="14.1640625" style="3" bestFit="1" customWidth="1"/>
    <col min="14" max="14" width="15.83203125" style="3" customWidth="1"/>
    <col min="15" max="15" width="15.1640625" style="3" customWidth="1"/>
    <col min="16" max="16" width="9" style="3" customWidth="1"/>
    <col min="17" max="17" width="15.1640625" style="3" customWidth="1"/>
    <col min="18" max="30" width="9" style="3"/>
    <col min="31" max="31" width="119.1640625" style="3" customWidth="1"/>
    <col min="32" max="16384" width="9" style="3"/>
  </cols>
  <sheetData>
    <row r="2" spans="1:31" x14ac:dyDescent="0.3">
      <c r="D2" s="6"/>
    </row>
    <row r="4" spans="1:31" x14ac:dyDescent="0.3">
      <c r="C4" s="6"/>
      <c r="D4" s="31">
        <v>45108</v>
      </c>
      <c r="E4" s="31">
        <v>45139</v>
      </c>
      <c r="F4" s="31">
        <v>45170</v>
      </c>
      <c r="G4" s="31">
        <v>45200</v>
      </c>
      <c r="H4" s="31">
        <v>45231</v>
      </c>
      <c r="I4" s="31">
        <v>45261</v>
      </c>
      <c r="J4" s="32">
        <v>45292</v>
      </c>
      <c r="K4" s="32">
        <v>45323</v>
      </c>
      <c r="L4" s="32">
        <v>45352</v>
      </c>
      <c r="M4" s="32">
        <v>45383</v>
      </c>
      <c r="N4" s="32">
        <v>45413</v>
      </c>
      <c r="O4" s="32">
        <v>45445</v>
      </c>
    </row>
    <row r="5" spans="1:31" x14ac:dyDescent="0.3">
      <c r="A5" s="4"/>
      <c r="B5" s="4"/>
      <c r="C5" s="9" t="s">
        <v>36</v>
      </c>
      <c r="D5" s="10">
        <v>4906598</v>
      </c>
      <c r="E5" s="10">
        <v>4973595</v>
      </c>
      <c r="F5" s="10">
        <v>4323268</v>
      </c>
      <c r="G5" s="10">
        <v>5112748</v>
      </c>
      <c r="H5" s="10">
        <v>5206039</v>
      </c>
      <c r="I5" s="10">
        <v>5492273</v>
      </c>
      <c r="J5" s="26">
        <v>5726778</v>
      </c>
      <c r="K5" s="26">
        <v>5273841</v>
      </c>
      <c r="L5" s="26">
        <v>5452156</v>
      </c>
      <c r="M5" s="26">
        <v>5204559</v>
      </c>
      <c r="N5" s="26">
        <v>4883700</v>
      </c>
      <c r="O5" s="26">
        <v>4462006</v>
      </c>
    </row>
    <row r="6" spans="1:31" x14ac:dyDescent="0.3">
      <c r="A6" s="4"/>
      <c r="B6" s="4"/>
      <c r="C6" s="11" t="s">
        <v>37</v>
      </c>
      <c r="D6" s="10">
        <v>5306057</v>
      </c>
      <c r="E6" s="10">
        <v>5296450</v>
      </c>
      <c r="F6" s="10">
        <v>4567620</v>
      </c>
      <c r="G6" s="10">
        <v>5349753</v>
      </c>
      <c r="H6" s="10">
        <v>5487635</v>
      </c>
      <c r="I6" s="10">
        <v>6403837</v>
      </c>
      <c r="J6" s="26">
        <v>6631466</v>
      </c>
      <c r="K6" s="26">
        <v>6516915</v>
      </c>
      <c r="L6" s="26">
        <v>6574140</v>
      </c>
      <c r="M6" s="26">
        <v>6233452</v>
      </c>
      <c r="N6" s="26">
        <v>5726133</v>
      </c>
      <c r="O6" s="26">
        <v>5608750</v>
      </c>
    </row>
    <row r="7" spans="1:31" x14ac:dyDescent="0.3">
      <c r="C7" s="12" t="s">
        <v>39</v>
      </c>
      <c r="D7" s="10">
        <f t="shared" ref="D7:G7" si="0">SUM(D5:D6)</f>
        <v>10212655</v>
      </c>
      <c r="E7" s="10">
        <f t="shared" si="0"/>
        <v>10270045</v>
      </c>
      <c r="F7" s="10">
        <f t="shared" si="0"/>
        <v>8890888</v>
      </c>
      <c r="G7" s="10">
        <f t="shared" si="0"/>
        <v>10462501</v>
      </c>
      <c r="H7" s="10">
        <f>SUM(H5:H6)</f>
        <v>10693674</v>
      </c>
      <c r="I7" s="10">
        <v>11896110</v>
      </c>
      <c r="J7" s="26">
        <v>12358244</v>
      </c>
      <c r="K7" s="26">
        <v>11790756</v>
      </c>
      <c r="L7" s="26">
        <v>12026296</v>
      </c>
      <c r="M7" s="26">
        <v>11438011</v>
      </c>
      <c r="N7" s="26">
        <v>10609833</v>
      </c>
      <c r="O7" s="26">
        <v>10070756</v>
      </c>
    </row>
    <row r="8" spans="1:31" x14ac:dyDescent="0.3">
      <c r="A8" s="4"/>
      <c r="B8" s="4"/>
      <c r="C8" s="4"/>
      <c r="AE8" s="6" t="s">
        <v>56</v>
      </c>
    </row>
    <row r="9" spans="1:31" x14ac:dyDescent="0.3">
      <c r="A9" s="4"/>
      <c r="B9" s="4"/>
      <c r="C9" s="4"/>
      <c r="O9" s="21"/>
      <c r="P9" s="21"/>
    </row>
    <row r="10" spans="1:31" x14ac:dyDescent="0.3">
      <c r="Q10" s="20"/>
    </row>
    <row r="11" spans="1:31" x14ac:dyDescent="0.3">
      <c r="Q11" s="20"/>
    </row>
    <row r="12" spans="1:31" x14ac:dyDescent="0.3">
      <c r="Q12" s="20"/>
    </row>
    <row r="47" ht="25.5" customHeight="1" x14ac:dyDescent="0.3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dimension ref="A1:K32"/>
  <sheetViews>
    <sheetView zoomScale="70" zoomScaleNormal="70" workbookViewId="0">
      <selection activeCell="E3" sqref="E3"/>
    </sheetView>
  </sheetViews>
  <sheetFormatPr defaultRowHeight="14" x14ac:dyDescent="0.3"/>
  <cols>
    <col min="1" max="1" width="9.1640625" customWidth="1"/>
    <col min="3" max="3" width="9.6640625" bestFit="1" customWidth="1"/>
    <col min="4" max="4" width="17.83203125" hidden="1" customWidth="1"/>
    <col min="5" max="5" width="21.58203125" bestFit="1" customWidth="1"/>
    <col min="7" max="8" width="0" hidden="1" customWidth="1"/>
    <col min="10" max="11" width="0" hidden="1" customWidth="1"/>
  </cols>
  <sheetData>
    <row r="1" spans="1:11" s="29" customFormat="1" x14ac:dyDescent="0.3">
      <c r="A1" s="28" t="s">
        <v>40</v>
      </c>
      <c r="B1" s="28" t="s">
        <v>41</v>
      </c>
      <c r="C1" s="28" t="s">
        <v>42</v>
      </c>
      <c r="D1" s="29" t="s">
        <v>43</v>
      </c>
      <c r="E1" s="29" t="s">
        <v>59</v>
      </c>
      <c r="G1" s="29">
        <v>1</v>
      </c>
      <c r="H1" s="29" t="s">
        <v>44</v>
      </c>
    </row>
    <row r="2" spans="1:11" s="29" customFormat="1" x14ac:dyDescent="0.3">
      <c r="A2" s="29">
        <f>DAY(Table1[Column1])</f>
        <v>3</v>
      </c>
      <c r="B2" s="29" t="str">
        <f>VLOOKUP(MONTH(Table1[Column1]),J2:K21,2,FALSE)</f>
        <v>Aug</v>
      </c>
      <c r="C2" s="29">
        <v>2024</v>
      </c>
      <c r="D2" s="29">
        <f>C2-1</f>
        <v>2023</v>
      </c>
      <c r="E2" s="44">
        <f>'30-Day PAX'!AE3</f>
        <v>45507</v>
      </c>
      <c r="G2" s="29">
        <v>2</v>
      </c>
      <c r="H2" s="29" t="s">
        <v>45</v>
      </c>
      <c r="J2" s="29">
        <v>1</v>
      </c>
      <c r="K2" s="29" t="s">
        <v>60</v>
      </c>
    </row>
    <row r="3" spans="1:11" ht="52.5" customHeight="1" x14ac:dyDescent="0.3">
      <c r="G3">
        <v>3</v>
      </c>
      <c r="H3" t="s">
        <v>46</v>
      </c>
      <c r="J3">
        <v>2</v>
      </c>
      <c r="K3" t="s">
        <v>61</v>
      </c>
    </row>
    <row r="4" spans="1:11" ht="36" hidden="1" customHeight="1" x14ac:dyDescent="0.3">
      <c r="A4" t="s">
        <v>47</v>
      </c>
      <c r="G4">
        <v>4</v>
      </c>
      <c r="H4" t="s">
        <v>48</v>
      </c>
      <c r="K4" s="29" t="s">
        <v>62</v>
      </c>
    </row>
    <row r="5" spans="1:11" ht="53.25" hidden="1" customHeight="1" x14ac:dyDescent="0.3">
      <c r="A5" t="s">
        <v>49</v>
      </c>
      <c r="B5" s="27" t="str">
        <f>A5&amp;$A$2&amp;VLOOKUP($A$2,$G$1:$H$31,2,0)&amp;" "&amp;$B$2&amp;" "&amp;$C$2</f>
        <v>Number of Total Passengers as of 3rd Aug 2024</v>
      </c>
      <c r="G5">
        <v>5</v>
      </c>
      <c r="H5" t="s">
        <v>48</v>
      </c>
      <c r="K5" t="s">
        <v>63</v>
      </c>
    </row>
    <row r="6" spans="1:11" ht="32.25" hidden="1" customHeight="1" x14ac:dyDescent="0.3">
      <c r="A6" t="s">
        <v>50</v>
      </c>
      <c r="G6">
        <v>6</v>
      </c>
      <c r="H6" t="s">
        <v>48</v>
      </c>
      <c r="K6" s="29" t="s">
        <v>64</v>
      </c>
    </row>
    <row r="7" spans="1:11" ht="42.75" hidden="1" customHeight="1" x14ac:dyDescent="0.3">
      <c r="A7" t="s">
        <v>51</v>
      </c>
      <c r="B7" s="27" t="str">
        <f>A7&amp;$A$2&amp;VLOOKUP($A$2,$G$1:$H$31,2,0)&amp;" "&amp;$B$2&amp;" "&amp;$C$2</f>
        <v>Number of Total Flights as of 3rd Aug 2024</v>
      </c>
      <c r="G7">
        <v>7</v>
      </c>
      <c r="H7" t="s">
        <v>48</v>
      </c>
      <c r="K7" t="s">
        <v>65</v>
      </c>
    </row>
    <row r="8" spans="1:11" ht="42.75" hidden="1" customHeight="1" x14ac:dyDescent="0.3">
      <c r="A8" t="s">
        <v>52</v>
      </c>
      <c r="G8">
        <v>8</v>
      </c>
      <c r="H8" t="s">
        <v>48</v>
      </c>
      <c r="K8" s="29" t="s">
        <v>66</v>
      </c>
    </row>
    <row r="9" spans="1:11" ht="26.25" hidden="1" customHeight="1" x14ac:dyDescent="0.3">
      <c r="A9" t="s">
        <v>53</v>
      </c>
      <c r="B9" s="27" t="str">
        <f>A9&amp;$A$2&amp;VLOOKUP($A$2,$G$1:$H$31,2,0)&amp;" "&amp;$B$2&amp;" "&amp;$C$2</f>
        <v>Total Passengers as of 3rd Aug 2024</v>
      </c>
      <c r="G9">
        <v>9</v>
      </c>
      <c r="H9" t="s">
        <v>48</v>
      </c>
      <c r="K9" t="s">
        <v>58</v>
      </c>
    </row>
    <row r="10" spans="1:11" ht="43.5" hidden="1" customHeight="1" x14ac:dyDescent="0.3">
      <c r="A10" t="s">
        <v>54</v>
      </c>
      <c r="G10">
        <v>10</v>
      </c>
      <c r="H10" t="s">
        <v>48</v>
      </c>
      <c r="K10" s="29" t="s">
        <v>67</v>
      </c>
    </row>
    <row r="11" spans="1:11" ht="57" hidden="1" customHeight="1" x14ac:dyDescent="0.3">
      <c r="A11" t="s">
        <v>55</v>
      </c>
      <c r="B11" s="33" t="str">
        <f>A11&amp;TEXT('12-Months PAX'!$D$4,"mmmm")&amp;" "&amp;$D$2</f>
        <v>Total Passengers since July 2023</v>
      </c>
      <c r="G11">
        <v>11</v>
      </c>
      <c r="H11" t="s">
        <v>48</v>
      </c>
      <c r="K11" t="s">
        <v>68</v>
      </c>
    </row>
    <row r="12" spans="1:11" x14ac:dyDescent="0.3">
      <c r="G12">
        <v>12</v>
      </c>
      <c r="H12" t="s">
        <v>48</v>
      </c>
      <c r="J12">
        <v>3</v>
      </c>
      <c r="K12" s="29" t="s">
        <v>62</v>
      </c>
    </row>
    <row r="13" spans="1:11" x14ac:dyDescent="0.3">
      <c r="G13">
        <v>13</v>
      </c>
      <c r="H13" t="s">
        <v>48</v>
      </c>
      <c r="J13">
        <v>4</v>
      </c>
      <c r="K13" t="s">
        <v>63</v>
      </c>
    </row>
    <row r="14" spans="1:11" x14ac:dyDescent="0.3">
      <c r="G14">
        <v>14</v>
      </c>
      <c r="H14" t="s">
        <v>48</v>
      </c>
      <c r="J14">
        <v>5</v>
      </c>
      <c r="K14" s="29" t="s">
        <v>64</v>
      </c>
    </row>
    <row r="15" spans="1:11" x14ac:dyDescent="0.3">
      <c r="G15">
        <v>15</v>
      </c>
      <c r="H15" t="s">
        <v>48</v>
      </c>
      <c r="J15">
        <v>6</v>
      </c>
      <c r="K15" t="s">
        <v>65</v>
      </c>
    </row>
    <row r="16" spans="1:11" x14ac:dyDescent="0.3">
      <c r="G16">
        <v>16</v>
      </c>
      <c r="H16" t="s">
        <v>48</v>
      </c>
      <c r="J16">
        <v>7</v>
      </c>
      <c r="K16" s="29" t="s">
        <v>66</v>
      </c>
    </row>
    <row r="17" spans="7:11" x14ac:dyDescent="0.3">
      <c r="G17">
        <v>17</v>
      </c>
      <c r="H17" t="s">
        <v>48</v>
      </c>
      <c r="J17">
        <v>8</v>
      </c>
      <c r="K17" t="s">
        <v>58</v>
      </c>
    </row>
    <row r="18" spans="7:11" x14ac:dyDescent="0.3">
      <c r="G18">
        <v>18</v>
      </c>
      <c r="H18" t="s">
        <v>48</v>
      </c>
      <c r="J18">
        <v>9</v>
      </c>
      <c r="K18" s="29" t="s">
        <v>67</v>
      </c>
    </row>
    <row r="19" spans="7:11" x14ac:dyDescent="0.3">
      <c r="G19">
        <v>19</v>
      </c>
      <c r="H19" t="s">
        <v>48</v>
      </c>
      <c r="J19">
        <v>10</v>
      </c>
      <c r="K19" t="s">
        <v>68</v>
      </c>
    </row>
    <row r="20" spans="7:11" x14ac:dyDescent="0.3">
      <c r="G20">
        <v>20</v>
      </c>
      <c r="H20" t="s">
        <v>48</v>
      </c>
      <c r="J20">
        <v>11</v>
      </c>
      <c r="K20" s="29" t="s">
        <v>69</v>
      </c>
    </row>
    <row r="21" spans="7:11" x14ac:dyDescent="0.3">
      <c r="G21">
        <v>21</v>
      </c>
      <c r="H21" t="s">
        <v>44</v>
      </c>
      <c r="J21">
        <v>12</v>
      </c>
      <c r="K21" t="s">
        <v>70</v>
      </c>
    </row>
    <row r="22" spans="7:11" x14ac:dyDescent="0.3">
      <c r="G22">
        <v>22</v>
      </c>
      <c r="H22" t="s">
        <v>45</v>
      </c>
      <c r="K22" s="29"/>
    </row>
    <row r="23" spans="7:11" x14ac:dyDescent="0.3">
      <c r="G23">
        <v>23</v>
      </c>
      <c r="H23" t="s">
        <v>46</v>
      </c>
    </row>
    <row r="24" spans="7:11" x14ac:dyDescent="0.3">
      <c r="G24">
        <v>24</v>
      </c>
      <c r="H24" t="s">
        <v>48</v>
      </c>
      <c r="K24" s="29"/>
    </row>
    <row r="25" spans="7:11" x14ac:dyDescent="0.3">
      <c r="G25">
        <v>25</v>
      </c>
      <c r="H25" t="s">
        <v>48</v>
      </c>
    </row>
    <row r="26" spans="7:11" x14ac:dyDescent="0.3">
      <c r="G26">
        <v>26</v>
      </c>
      <c r="H26" t="s">
        <v>48</v>
      </c>
      <c r="K26" s="29"/>
    </row>
    <row r="27" spans="7:11" x14ac:dyDescent="0.3">
      <c r="G27">
        <v>27</v>
      </c>
      <c r="H27" t="s">
        <v>48</v>
      </c>
    </row>
    <row r="28" spans="7:11" x14ac:dyDescent="0.3">
      <c r="G28">
        <v>28</v>
      </c>
      <c r="H28" t="s">
        <v>48</v>
      </c>
      <c r="K28" s="29"/>
    </row>
    <row r="29" spans="7:11" x14ac:dyDescent="0.3">
      <c r="G29">
        <v>29</v>
      </c>
      <c r="H29" t="s">
        <v>48</v>
      </c>
    </row>
    <row r="30" spans="7:11" x14ac:dyDescent="0.3">
      <c r="G30">
        <v>30</v>
      </c>
      <c r="H30" t="s">
        <v>48</v>
      </c>
      <c r="K30" s="29"/>
    </row>
    <row r="31" spans="7:11" x14ac:dyDescent="0.3">
      <c r="G31">
        <v>31</v>
      </c>
      <c r="H31" t="s">
        <v>44</v>
      </c>
    </row>
    <row r="32" spans="7:11" x14ac:dyDescent="0.3">
      <c r="K32" s="29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A3B149-BE2F-4F1C-BAB3-CD55D8B5C35A}">
  <ds:schemaRefs>
    <ds:schemaRef ds:uri="b2e8440b-ac47-426a-9dc1-f7ac9e817562"/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94894f43-eea7-4ced-b1a4-924f7f90857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D0250A-C679-4626-8293-1BE7547892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Chawit Punyamongkol</cp:lastModifiedBy>
  <cp:revision/>
  <dcterms:created xsi:type="dcterms:W3CDTF">2022-10-17T04:10:42Z</dcterms:created>
  <dcterms:modified xsi:type="dcterms:W3CDTF">2024-08-05T07:40:26Z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0x010100D5BD1F8A9573ED4591B9FAB7278FD699</vt:lpwstr>
  </property>
  <property fmtid="{D5CDD505-2E9C-101B-9397-08002B2CF9AE}" pid="3" name="MediaServiceImageTags">
    <vt:lpwstr/>
  </property>
</Properties>
</file>