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ttarapon.p\OneDrive - CAAT\ASC central drive\Data and Information Service Group DI\1. Air Transport Statistics Data\01) Daily (+ India China)\02) ข้อมูลรายวัน ITD\2024\202412\ข้อมูลให้ ITD 20241214\"/>
    </mc:Choice>
  </mc:AlternateContent>
  <xr:revisionPtr revIDLastSave="1" documentId="6_{878E7CAB-1EF9-4FA5-B8D9-D112F9819F20}" xr6:coauthVersionLast="36" xr6:coauthVersionMax="47" xr10:uidLastSave="{52028842-0D21-4AA9-B014-80006030BB31}"/>
  <bookViews>
    <workbookView xWindow="-108" yWindow="-108" windowWidth="19416" windowHeight="10416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FMM'!$B$51:$AK$61</definedName>
    <definedName name="_xlnm.Print_Area" localSheetId="0">'Daily PAX'!$B$30:$AK$58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49" i="236" l="1"/>
  <c r="AL50" i="236"/>
  <c r="AL48" i="236"/>
  <c r="AK51" i="235"/>
  <c r="AK52" i="235"/>
  <c r="AK50" i="235"/>
  <c r="E2" i="240"/>
  <c r="A2" i="240"/>
  <c r="B11" i="240"/>
  <c r="B2" i="240"/>
  <c r="B9" i="240" s="1"/>
  <c r="C2" i="240"/>
  <c r="B5" i="240" l="1"/>
  <c r="B7" i="240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<sst xmlns="http://schemas.openxmlformats.org/spreadsheetml/2006/main" count="179" uniqueCount="69">
  <si>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</si>
  <si>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</si>
  <si>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</si>
  <si>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</si>
  <si>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</si>
  <si>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</si>
  <si>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</si>
  <si>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</si>
  <si>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</si>
  <si>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</si>
  <si>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</si>
  <si>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</si>
  <si>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</si>
  <si>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</si>
  <si>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</si>
  <si>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</si>
  <si>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</si>
  <si>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</si>
  <si>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</si>
  <si>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</si>
  <si>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</si>
  <si>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</si>
  <si>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</si>
  <si>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</si>
  <si>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</si>
  <si>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</si>
  <si>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</si>
  <si>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</si>
  <si>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</si>
  <si>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</si>
  <si>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</si>
  <si>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</si>
  <si>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</si>
  <si>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</si>
  <si>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</si>
  <si>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</si>
  <si>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</si>
  <si>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</si>
  <si>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</si>
  <si>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</si>
  <si>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</si>
  <si>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</si>
  <si>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</si>
  <si>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</si>
  <si>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</si>
  <si>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</si>
  <si>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</si>
  <si>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</si>
  <si>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</si>
  <si>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</si>
  <si>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</si>
  <si>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</si>
  <si>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</si>
  <si>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</si>
  <si>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</si>
  <si>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DATE</t>
  </si>
  <si>
    <t>Jul</t>
  </si>
  <si>
    <t>Jan</t>
  </si>
  <si>
    <t>Feb</t>
  </si>
  <si>
    <t>Mar</t>
  </si>
  <si>
    <t>Apr</t>
  </si>
  <si>
    <t>May</t>
  </si>
  <si>
    <t>Jun</t>
  </si>
  <si>
    <t>Aug</t>
  </si>
  <si>
    <t>Sep</t>
  </si>
  <si>
    <t>Oct</t>
  </si>
  <si>
    <t>Nov</t>
  </si>
  <si>
    <t>Dec</t>
  </si>
  <si>
    <t>* หมายเหตุ : ข้อมูลของเดือน พ.ย. 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</si>
</sst>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2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Tahoma"/>
      <family val="2"/>
      <scheme val="minor"/>
    </font>
    <font>
      <sz val="11"/>
      <name val="Tahoma"/>
      <family val="2"/>
      <scheme val="minor"/>
    </font>
    <font>
      <b/>
      <sz val="11"/>
      <color rgb="FF000000"/>
      <name val="Tahoma"/>
      <family val="2"/>
      <scheme val="minor"/>
    </font>
    <font>
      <b/>
      <sz val="11"/>
      <color theme="0"/>
      <name val="Tahoma"/>
      <family val="2"/>
      <scheme val="maj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26">
    <xf numFmtId="0" fontId="0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7" fontId="7" fillId="0" borderId="0" applyFont="0" applyFill="0" applyBorder="0" applyAlignment="0" applyProtection="0"/>
    <xf numFmtId="0" fontId="15" fillId="1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6" fillId="14" borderId="3" applyNumberFormat="0" applyAlignment="0" applyProtection="0"/>
    <xf numFmtId="187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6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9" fillId="0" borderId="0" xfId="1" applyFont="1" applyAlignment="1">
      <alignment vertical="center"/>
    </xf>
    <xf numFmtId="190" fontId="10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12" fillId="0" borderId="0" xfId="1" applyFont="1" applyAlignment="1">
      <alignment vertical="center"/>
    </xf>
    <xf numFmtId="0" fontId="8" fillId="2" borderId="0" xfId="3" applyNumberFormat="1" applyFont="1" applyFill="1" applyAlignment="1">
      <alignment horizontal="left" vertical="center"/>
    </xf>
    <xf numFmtId="0" fontId="13" fillId="11" borderId="0" xfId="3" applyNumberFormat="1" applyFont="1" applyFill="1" applyAlignment="1">
      <alignment horizontal="left" vertical="center"/>
    </xf>
    <xf numFmtId="0" fontId="13" fillId="12" borderId="0" xfId="3" applyNumberFormat="1" applyFont="1" applyFill="1" applyAlignment="1">
      <alignment vertical="center"/>
    </xf>
    <xf numFmtId="191" fontId="13" fillId="0" borderId="0" xfId="4" applyNumberFormat="1" applyFont="1" applyAlignment="1">
      <alignment vertical="center"/>
    </xf>
    <xf numFmtId="0" fontId="8" fillId="8" borderId="0" xfId="3" applyNumberFormat="1" applyFont="1" applyFill="1" applyAlignment="1">
      <alignment vertical="center"/>
    </xf>
    <xf numFmtId="0" fontId="8" fillId="2" borderId="0" xfId="1" applyFont="1" applyFill="1" applyAlignment="1">
      <alignment vertical="center"/>
    </xf>
    <xf numFmtId="191" fontId="14" fillId="0" borderId="0" xfId="4" applyNumberFormat="1" applyFont="1" applyAlignment="1">
      <alignment horizontal="right" vertical="center"/>
    </xf>
    <xf numFmtId="0" fontId="15" fillId="3" borderId="2" xfId="0" applyFont="1" applyFill="1" applyBorder="1" applyAlignment="1">
      <alignment horizontal="center" vertical="center"/>
    </xf>
    <xf numFmtId="191" fontId="9" fillId="0" borderId="0" xfId="4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191" fontId="12" fillId="0" borderId="0" xfId="4" applyNumberFormat="1" applyFont="1" applyAlignment="1">
      <alignment vertical="center"/>
    </xf>
    <xf numFmtId="192" fontId="0" fillId="0" borderId="0" xfId="0" applyNumberFormat="1"/>
    <xf numFmtId="0" fontId="15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3" fontId="8" fillId="3" borderId="1" xfId="1" applyNumberFormat="1" applyFont="1" applyFill="1" applyBorder="1" applyAlignment="1">
      <alignment horizontal="center" vertical="center"/>
    </xf>
    <xf numFmtId="193" fontId="8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6" fillId="0" borderId="0" xfId="1" applyNumberFormat="1" applyAlignment="1">
      <alignment vertical="center"/>
    </xf>
    <xf numFmtId="190" fontId="5" fillId="0" borderId="0" xfId="3" applyNumberFormat="1" applyFont="1" applyFill="1" applyAlignment="1">
      <alignment vertical="center"/>
    </xf>
    <xf numFmtId="188" fontId="8" fillId="4" borderId="1" xfId="1" applyNumberFormat="1" applyFont="1" applyFill="1" applyBorder="1" applyAlignment="1">
      <alignment horizontal="center" vertical="center"/>
    </xf>
    <xf numFmtId="0" fontId="18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8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4" fillId="0" borderId="0" xfId="4" applyNumberFormat="1" applyFont="1" applyAlignment="1">
      <alignment horizontal="right" vertical="center"/>
    </xf>
    <xf numFmtId="14" fontId="6" fillId="0" borderId="0" xfId="1" applyNumberFormat="1" applyAlignment="1">
      <alignment vertical="center"/>
    </xf>
    <xf numFmtId="0" fontId="8" fillId="0" borderId="0" xfId="3" applyNumberFormat="1" applyFont="1" applyFill="1" applyAlignment="1">
      <alignment horizontal="left" vertical="center"/>
    </xf>
    <xf numFmtId="0" fontId="13" fillId="0" borderId="0" xfId="3" applyNumberFormat="1" applyFont="1" applyFill="1" applyAlignment="1">
      <alignment horizontal="left" vertical="center"/>
    </xf>
    <xf numFmtId="0" fontId="6" fillId="15" borderId="0" xfId="1" applyFill="1" applyAlignment="1">
      <alignment vertical="center"/>
    </xf>
    <xf numFmtId="190" fontId="5" fillId="15" borderId="0" xfId="3" applyNumberFormat="1" applyFont="1" applyFill="1" applyBorder="1" applyAlignment="1">
      <alignment vertical="center"/>
    </xf>
    <xf numFmtId="0" fontId="6" fillId="0" borderId="2" xfId="1" applyBorder="1" applyAlignment="1">
      <alignment vertical="center"/>
    </xf>
    <xf numFmtId="188" fontId="15" fillId="4" borderId="2" xfId="1" applyNumberFormat="1" applyFont="1" applyFill="1" applyBorder="1" applyAlignment="1">
      <alignment horizontal="center" vertical="center"/>
    </xf>
    <xf numFmtId="188" fontId="15" fillId="5" borderId="2" xfId="1" applyNumberFormat="1" applyFont="1" applyFill="1" applyBorder="1" applyAlignment="1">
      <alignment horizontal="center" vertical="center"/>
    </xf>
    <xf numFmtId="188" fontId="15" fillId="6" borderId="2" xfId="1" applyNumberFormat="1" applyFont="1" applyFill="1" applyBorder="1" applyAlignment="1">
      <alignment horizontal="center" vertical="center"/>
    </xf>
    <xf numFmtId="189" fontId="15" fillId="7" borderId="2" xfId="1" applyNumberFormat="1" applyFont="1" applyFill="1" applyBorder="1" applyAlignment="1">
      <alignment horizontal="center" vertical="center"/>
    </xf>
    <xf numFmtId="190" fontId="5" fillId="0" borderId="2" xfId="3" applyNumberFormat="1" applyFont="1" applyBorder="1" applyAlignment="1">
      <alignment vertical="center"/>
    </xf>
    <xf numFmtId="190" fontId="5" fillId="0" borderId="2" xfId="3" applyNumberFormat="1" applyFont="1" applyFill="1" applyBorder="1" applyAlignment="1">
      <alignment vertical="center"/>
    </xf>
    <xf numFmtId="0" fontId="15" fillId="8" borderId="2" xfId="1" applyFont="1" applyFill="1" applyBorder="1" applyAlignment="1">
      <alignment vertical="center"/>
    </xf>
    <xf numFmtId="0" fontId="15" fillId="9" borderId="2" xfId="1" applyFont="1" applyFill="1" applyBorder="1" applyAlignment="1">
      <alignment vertical="center"/>
    </xf>
    <xf numFmtId="190" fontId="5" fillId="15" borderId="0" xfId="3" applyNumberFormat="1" applyFont="1" applyFill="1" applyAlignment="1">
      <alignment vertical="center"/>
    </xf>
    <xf numFmtId="0" fontId="15" fillId="2" borderId="2" xfId="1" applyFont="1" applyFill="1" applyBorder="1" applyAlignment="1">
      <alignment vertical="center"/>
    </xf>
    <xf numFmtId="0" fontId="6" fillId="10" borderId="2" xfId="1" applyFill="1" applyBorder="1" applyAlignment="1">
      <alignment vertical="center"/>
    </xf>
    <xf numFmtId="190" fontId="3" fillId="0" borderId="0" xfId="3" applyNumberFormat="1" applyFont="1" applyBorder="1" applyAlignment="1">
      <alignment vertical="center"/>
    </xf>
    <xf numFmtId="190" fontId="3" fillId="0" borderId="0" xfId="3" applyNumberFormat="1" applyFont="1" applyFill="1" applyBorder="1" applyAlignment="1">
      <alignment vertical="center"/>
    </xf>
    <xf numFmtId="0" fontId="15" fillId="3" borderId="0" xfId="0" applyFont="1" applyFill="1" applyAlignment="1">
      <alignment horizontal="center" vertical="center"/>
    </xf>
    <xf numFmtId="188" fontId="15" fillId="4" borderId="0" xfId="1" applyNumberFormat="1" applyFont="1" applyFill="1" applyAlignment="1">
      <alignment horizontal="center" vertical="center"/>
    </xf>
    <xf numFmtId="188" fontId="15" fillId="5" borderId="0" xfId="1" applyNumberFormat="1" applyFont="1" applyFill="1" applyAlignment="1">
      <alignment horizontal="center" vertical="center"/>
    </xf>
    <xf numFmtId="188" fontId="15" fillId="6" borderId="0" xfId="1" applyNumberFormat="1" applyFont="1" applyFill="1" applyAlignment="1">
      <alignment horizontal="center" vertical="center"/>
    </xf>
    <xf numFmtId="189" fontId="15" fillId="7" borderId="0" xfId="1" applyNumberFormat="1" applyFont="1" applyFill="1" applyAlignment="1">
      <alignment horizontal="center" vertical="center"/>
    </xf>
    <xf numFmtId="3" fontId="14" fillId="0" borderId="2" xfId="4" applyNumberFormat="1" applyFont="1" applyBorder="1" applyAlignment="1">
      <alignment horizontal="right" vertical="center"/>
    </xf>
    <xf numFmtId="3" fontId="19" fillId="0" borderId="2" xfId="4" applyNumberFormat="1" applyFont="1" applyBorder="1" applyAlignment="1">
      <alignment horizontal="right" vertical="center"/>
    </xf>
    <xf numFmtId="37" fontId="14" fillId="0" borderId="2" xfId="4" applyNumberFormat="1" applyFont="1" applyBorder="1" applyAlignment="1">
      <alignment horizontal="center" vertical="center"/>
    </xf>
    <xf numFmtId="188" fontId="20" fillId="4" borderId="1" xfId="1" applyNumberFormat="1" applyFont="1" applyFill="1" applyBorder="1" applyAlignment="1">
      <alignment horizontal="center" vertical="center"/>
    </xf>
    <xf numFmtId="191" fontId="17" fillId="0" borderId="2" xfId="4" applyNumberFormat="1" applyFont="1" applyBorder="1" applyAlignment="1">
      <alignment horizontal="center" vertical="center"/>
    </xf>
    <xf numFmtId="191" fontId="17" fillId="0" borderId="2" xfId="4" applyNumberFormat="1" applyFont="1" applyBorder="1" applyAlignment="1">
      <alignment horizontal="right" vertical="center"/>
    </xf>
    <xf numFmtId="37" fontId="19" fillId="0" borderId="4" xfId="4" applyNumberFormat="1" applyFont="1" applyBorder="1" applyAlignment="1">
      <alignment horizontal="right" vertical="center"/>
    </xf>
    <xf numFmtId="191" fontId="17" fillId="0" borderId="2" xfId="4" applyNumberFormat="1" applyFont="1" applyFill="1" applyBorder="1" applyAlignment="1">
      <alignment horizontal="right" vertical="center"/>
    </xf>
    <xf numFmtId="3" fontId="19" fillId="0" borderId="2" xfId="4" applyNumberFormat="1" applyFont="1" applyFill="1" applyBorder="1" applyAlignment="1">
      <alignment horizontal="right" vertical="center"/>
    </xf>
    <xf numFmtId="191" fontId="17" fillId="0" borderId="2" xfId="4" applyNumberFormat="1" applyFont="1" applyFill="1" applyBorder="1" applyAlignment="1">
      <alignment horizontal="center" vertical="center"/>
    </xf>
    <xf numFmtId="37" fontId="19" fillId="0" borderId="4" xfId="4" applyNumberFormat="1" applyFont="1" applyFill="1" applyBorder="1" applyAlignment="1">
      <alignment horizontal="right" vertical="center"/>
    </xf>
    <xf numFmtId="191" fontId="17" fillId="0" borderId="5" xfId="4" applyNumberFormat="1" applyFont="1" applyBorder="1" applyAlignment="1">
      <alignment horizontal="center" vertical="center"/>
    </xf>
    <xf numFmtId="37" fontId="19" fillId="0" borderId="6" xfId="4" applyNumberFormat="1" applyFont="1" applyBorder="1" applyAlignment="1">
      <alignment horizontal="right" vertical="center"/>
    </xf>
  </cellXfs>
  <cellStyles count="26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2 2" xfId="18" xr:uid="{E773E688-EF9D-4B7B-B4E8-BA6F2CE89611}"/>
    <cellStyle name="Comma 2 3" xfId="13" xr:uid="{E773E688-EF9D-4B7B-B4E8-BA6F2CE89611}"/>
    <cellStyle name="Comma 2 3 2" xfId="20" xr:uid="{E773E688-EF9D-4B7B-B4E8-BA6F2CE89611}"/>
    <cellStyle name="Comma 2 4" xfId="25" xr:uid="{77DA3D90-A2AE-4751-9406-66735141D0A6}"/>
    <cellStyle name="Comma 3" xfId="7" xr:uid="{00000000-0005-0000-0000-000032000000}"/>
    <cellStyle name="Comma 3 2" xfId="15" xr:uid="{00000000-0005-0000-0000-000032000000}"/>
    <cellStyle name="Comma 4" xfId="9" xr:uid="{00000000-0005-0000-0000-000034000000}"/>
    <cellStyle name="Comma 4 2" xfId="17" xr:uid="{00000000-0005-0000-0000-000034000000}"/>
    <cellStyle name="Comma 5" xfId="11" xr:uid="{00000000-0005-0000-0000-000037000000}"/>
    <cellStyle name="Comma 5 2" xfId="19" xr:uid="{00000000-0005-0000-0000-000037000000}"/>
    <cellStyle name="Comma 6" xfId="24" xr:uid="{6BFD9F52-9C26-4E86-95C2-247CD9589ED6}"/>
    <cellStyle name="Input 2" xfId="12" xr:uid="{00000000-0005-0000-0000-000039000000}"/>
    <cellStyle name="Normal" xfId="0" builtinId="0"/>
    <cellStyle name="Normal 2" xfId="1" xr:uid="{00000000-0005-0000-0000-000003000000}"/>
    <cellStyle name="Normal 2 2" xfId="22" xr:uid="{3C0B7C16-EC8E-4095-A171-7F41CD968D83}"/>
    <cellStyle name="Normal 3" xfId="6" xr:uid="{00000000-0005-0000-0000-000033000000}"/>
    <cellStyle name="Normal 3 2" xfId="14" xr:uid="{00000000-0005-0000-0000-000033000000}"/>
    <cellStyle name="Normal 4" xfId="8" xr:uid="{00000000-0005-0000-0000-000036000000}"/>
    <cellStyle name="Normal 4 2" xfId="16" xr:uid="{00000000-0005-0000-0000-000036000000}"/>
    <cellStyle name="Normal 5" xfId="21" xr:uid="{9D3539E6-83AC-40BB-BF97-686A60938FAF}"/>
    <cellStyle name="Normal 6" xfId="23" xr:uid="{BCC5A67D-A87B-4F2D-8DBB-63FE57B5596F}"/>
    <cellStyle name="Percent 2" xfId="2" xr:uid="{00000000-0005-0000-0000-000004000000}"/>
  </cellStyles>
  <dxfs count="9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14th Dec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PAX'!$A$51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4.960923741188062E-4"/>
                  <c:y val="-1.11554890715734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E2-427F-93EA-BC44E60411E0}"/>
                </c:ext>
              </c:extLst>
            </c:dLbl>
            <c:dLbl>
              <c:idx val="5"/>
              <c:layout>
                <c:manualLayout>
                  <c:x val="4.9596584505823933E-4"/>
                  <c:y val="-1.68378812553723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FD-4900-9175-538E4068494C}"/>
                </c:ext>
              </c:extLst>
            </c:dLbl>
            <c:dLbl>
              <c:idx val="9"/>
              <c:layout>
                <c:manualLayout>
                  <c:x val="0"/>
                  <c:y val="-1.1155489071573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E2-427F-93EA-BC44E60411E0}"/>
                </c:ext>
              </c:extLst>
            </c:dLbl>
            <c:dLbl>
              <c:idx val="10"/>
              <c:layout>
                <c:manualLayout>
                  <c:x val="0"/>
                  <c:y val="-1.67332336073602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E2-427F-93EA-BC44E60411E0}"/>
                </c:ext>
              </c:extLst>
            </c:dLbl>
            <c:dLbl>
              <c:idx val="11"/>
              <c:layout>
                <c:manualLayout>
                  <c:x val="0"/>
                  <c:y val="-8.366616803680183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E2-427F-93EA-BC44E60411E0}"/>
                </c:ext>
              </c:extLst>
            </c:dLbl>
            <c:dLbl>
              <c:idx val="29"/>
              <c:layout>
                <c:manualLayout>
                  <c:x val="4.960923741188062E-4"/>
                  <c:y val="-1.95221058752535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PAX'!$B$51,'Daily PAX'!$E$51,'Daily PAX'!$G$51,'Daily PAX'!$D$51,'Daily PAX'!$F$51,'Daily PAX'!$C$51,'Daily PAX'!$H$51:$AJ$51)</c:f>
              <c:numCache>
                <c:formatCode>_-* #,##0_-;\-* #,##0_-;_-* "-"??_-;_-@_-</c:formatCode>
                <c:ptCount val="31"/>
                <c:pt idx="0">
                  <c:v>163340</c:v>
                </c:pt>
                <c:pt idx="1">
                  <c:v>42858</c:v>
                </c:pt>
                <c:pt idx="2">
                  <c:v>35812</c:v>
                </c:pt>
                <c:pt idx="3">
                  <c:v>9477</c:v>
                </c:pt>
                <c:pt idx="4">
                  <c:v>980</c:v>
                </c:pt>
                <c:pt idx="5">
                  <c:v>305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2495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883</c:v>
                </c:pt>
                <c:pt idx="30">
                  <c:v>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PAX'!$A$50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4.1833084018400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E2-427F-93EA-BC44E60411E0}"/>
                </c:ext>
              </c:extLst>
            </c:dLbl>
            <c:dLbl>
              <c:idx val="5"/>
              <c:layout>
                <c:manualLayout>
                  <c:x val="9.9204884740267639E-4"/>
                  <c:y val="-5.309324252957135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E2-427F-93EA-BC44E60411E0}"/>
                </c:ext>
              </c:extLst>
            </c:dLbl>
            <c:dLbl>
              <c:idx val="6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E2-427F-93EA-BC44E60411E0}"/>
                </c:ext>
              </c:extLst>
            </c:dLbl>
            <c:dLbl>
              <c:idx val="7"/>
              <c:layout>
                <c:manualLayout>
                  <c:x val="-3.6379687174128481E-17"/>
                  <c:y val="-4.46219562862937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E2-427F-93EA-BC44E60411E0}"/>
                </c:ext>
              </c:extLst>
            </c:dLbl>
            <c:dLbl>
              <c:idx val="8"/>
              <c:layout>
                <c:manualLayout>
                  <c:x val="0"/>
                  <c:y val="-5.01997008220805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E2-427F-93EA-BC44E60411E0}"/>
                </c:ext>
              </c:extLst>
            </c:dLbl>
            <c:dLbl>
              <c:idx val="9"/>
              <c:layout>
                <c:manualLayout>
                  <c:x val="-4.9609237411876977E-4"/>
                  <c:y val="-3.90442117505071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E2-427F-93EA-BC44E60411E0}"/>
                </c:ext>
              </c:extLst>
            </c:dLbl>
            <c:dLbl>
              <c:idx val="10"/>
              <c:layout>
                <c:manualLayout>
                  <c:x val="0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E2-427F-93EA-BC44E60411E0}"/>
                </c:ext>
              </c:extLst>
            </c:dLbl>
            <c:dLbl>
              <c:idx val="11"/>
              <c:layout>
                <c:manualLayout>
                  <c:x val="-7.2759374348256962E-17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E2-427F-93EA-BC44E60411E0}"/>
                </c:ext>
              </c:extLst>
            </c:dLbl>
            <c:dLbl>
              <c:idx val="12"/>
              <c:layout>
                <c:manualLayout>
                  <c:x val="4.9609237411873345E-4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E2-427F-93EA-BC44E60411E0}"/>
                </c:ext>
              </c:extLst>
            </c:dLbl>
            <c:dLbl>
              <c:idx val="13"/>
              <c:layout>
                <c:manualLayout>
                  <c:x val="-4.9610963585583435E-4"/>
                  <c:y val="-2.5790462101114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E2-427F-93EA-BC44E60411E0}"/>
                </c:ext>
              </c:extLst>
            </c:dLbl>
            <c:dLbl>
              <c:idx val="14"/>
              <c:layout>
                <c:manualLayout>
                  <c:x val="-4.960923741188062E-4"/>
                  <c:y val="-5.57774453578673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E2-427F-93EA-BC44E60411E0}"/>
                </c:ext>
              </c:extLst>
            </c:dLbl>
            <c:dLbl>
              <c:idx val="15"/>
              <c:layout>
                <c:manualLayout>
                  <c:x val="-1.4877040843483229E-3"/>
                  <c:y val="-3.378046102570696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E2-427F-93EA-BC44E60411E0}"/>
                </c:ext>
              </c:extLst>
            </c:dLbl>
            <c:dLbl>
              <c:idx val="16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E2-427F-93EA-BC44E60411E0}"/>
                </c:ext>
              </c:extLst>
            </c:dLbl>
            <c:dLbl>
              <c:idx val="17"/>
              <c:layout>
                <c:manualLayout>
                  <c:x val="-4.9609237411887895E-4"/>
                  <c:y val="-5.29885730899738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4E2-427F-93EA-BC44E60411E0}"/>
                </c:ext>
              </c:extLst>
            </c:dLbl>
            <c:dLbl>
              <c:idx val="18"/>
              <c:layout>
                <c:manualLayout>
                  <c:x val="-9.9218474823768504E-4"/>
                  <c:y val="-3.62553394826137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4E2-427F-93EA-BC44E60411E0}"/>
                </c:ext>
              </c:extLst>
            </c:dLbl>
            <c:dLbl>
              <c:idx val="19"/>
              <c:layout>
                <c:manualLayout>
                  <c:x val="4.9635636934561398E-4"/>
                  <c:y val="-3.060782099697050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4E2-427F-93EA-BC44E60411E0}"/>
                </c:ext>
              </c:extLst>
            </c:dLbl>
            <c:dLbl>
              <c:idx val="20"/>
              <c:layout>
                <c:manualLayout>
                  <c:x val="-9.921847482376124E-4"/>
                  <c:y val="-3.90442117505071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4E2-427F-93EA-BC44E60411E0}"/>
                </c:ext>
              </c:extLst>
            </c:dLbl>
            <c:dLbl>
              <c:idx val="21"/>
              <c:layout>
                <c:manualLayout>
                  <c:x val="4.960923741188062E-4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4E2-427F-93EA-BC44E60411E0}"/>
                </c:ext>
              </c:extLst>
            </c:dLbl>
            <c:dLbl>
              <c:idx val="22"/>
              <c:layout>
                <c:manualLayout>
                  <c:x val="4.960923741188062E-4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4E2-427F-93EA-BC44E60411E0}"/>
                </c:ext>
              </c:extLst>
            </c:dLbl>
            <c:dLbl>
              <c:idx val="23"/>
              <c:layout>
                <c:manualLayout>
                  <c:x val="4.960923741188062E-4"/>
                  <c:y val="-4.1833084018400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4E2-427F-93EA-BC44E60411E0}"/>
                </c:ext>
              </c:extLst>
            </c:dLbl>
            <c:dLbl>
              <c:idx val="24"/>
              <c:layout>
                <c:manualLayout>
                  <c:x val="-1.488277122356564E-3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4E2-427F-93EA-BC44E60411E0}"/>
                </c:ext>
              </c:extLst>
            </c:dLbl>
            <c:dLbl>
              <c:idx val="25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4E2-427F-93EA-BC44E60411E0}"/>
                </c:ext>
              </c:extLst>
            </c:dLbl>
            <c:dLbl>
              <c:idx val="26"/>
              <c:layout>
                <c:manualLayout>
                  <c:x val="0"/>
                  <c:y val="-4.462195628629386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4E2-427F-93EA-BC44E60411E0}"/>
                </c:ext>
              </c:extLst>
            </c:dLbl>
            <c:dLbl>
              <c:idx val="27"/>
              <c:layout>
                <c:manualLayout>
                  <c:x val="-4.960923741189517E-4"/>
                  <c:y val="-4.4621956286293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4E2-427F-93EA-BC44E60411E0}"/>
                </c:ext>
              </c:extLst>
            </c:dLbl>
            <c:dLbl>
              <c:idx val="28"/>
              <c:layout>
                <c:manualLayout>
                  <c:x val="0"/>
                  <c:y val="-4.74108285541872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4E2-427F-93EA-BC44E60411E0}"/>
                </c:ext>
              </c:extLst>
            </c:dLbl>
            <c:dLbl>
              <c:idx val="29"/>
              <c:layout>
                <c:manualLayout>
                  <c:x val="0"/>
                  <c:y val="-5.5777445357867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4E2-427F-93EA-BC44E60411E0}"/>
                </c:ext>
              </c:extLst>
            </c:dLbl>
            <c:dLbl>
              <c:idx val="30"/>
              <c:layout>
                <c:manualLayout>
                  <c:x val="4.9609237411866059E-4"/>
                  <c:y val="-5.85663176257606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PAX'!$B$50,'Daily PAX'!$E$50,'Daily PAX'!$G$50,'Daily PAX'!$D$50,'Daily PAX'!$F$50,'Daily PAX'!$C$50,'Daily PAX'!$H$50:$AJ$50)</c:f>
              <c:numCache>
                <c:formatCode>_-* #,##0_-;\-* #,##0_-;_-* "-"??_-;_-@_-</c:formatCode>
                <c:ptCount val="31"/>
                <c:pt idx="0">
                  <c:v>32576</c:v>
                </c:pt>
                <c:pt idx="1">
                  <c:v>57581</c:v>
                </c:pt>
                <c:pt idx="2">
                  <c:v>18949</c:v>
                </c:pt>
                <c:pt idx="3">
                  <c:v>21573</c:v>
                </c:pt>
                <c:pt idx="4">
                  <c:v>8616</c:v>
                </c:pt>
                <c:pt idx="5">
                  <c:v>5861</c:v>
                </c:pt>
                <c:pt idx="6">
                  <c:v>633</c:v>
                </c:pt>
                <c:pt idx="7">
                  <c:v>383</c:v>
                </c:pt>
                <c:pt idx="8">
                  <c:v>71</c:v>
                </c:pt>
                <c:pt idx="9">
                  <c:v>6429</c:v>
                </c:pt>
                <c:pt idx="10">
                  <c:v>4558</c:v>
                </c:pt>
                <c:pt idx="11">
                  <c:v>311</c:v>
                </c:pt>
                <c:pt idx="12">
                  <c:v>1529</c:v>
                </c:pt>
                <c:pt idx="13">
                  <c:v>974</c:v>
                </c:pt>
                <c:pt idx="14">
                  <c:v>2938</c:v>
                </c:pt>
                <c:pt idx="15">
                  <c:v>656</c:v>
                </c:pt>
                <c:pt idx="16">
                  <c:v>1514</c:v>
                </c:pt>
                <c:pt idx="17">
                  <c:v>649</c:v>
                </c:pt>
                <c:pt idx="18">
                  <c:v>1353</c:v>
                </c:pt>
                <c:pt idx="19">
                  <c:v>972</c:v>
                </c:pt>
                <c:pt idx="20">
                  <c:v>339</c:v>
                </c:pt>
                <c:pt idx="21">
                  <c:v>577</c:v>
                </c:pt>
                <c:pt idx="22">
                  <c:v>1098</c:v>
                </c:pt>
                <c:pt idx="23">
                  <c:v>4045</c:v>
                </c:pt>
                <c:pt idx="24">
                  <c:v>0</c:v>
                </c:pt>
                <c:pt idx="25">
                  <c:v>5700</c:v>
                </c:pt>
                <c:pt idx="26">
                  <c:v>3865</c:v>
                </c:pt>
                <c:pt idx="27">
                  <c:v>255</c:v>
                </c:pt>
                <c:pt idx="28">
                  <c:v>223</c:v>
                </c:pt>
                <c:pt idx="29">
                  <c:v>6623</c:v>
                </c:pt>
                <c:pt idx="30">
                  <c:v>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14th Dec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FMM'!$B$49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_-* #,##0_-;\-* #,##0_-;_-* "-"??_-;_-@_-</c:formatCode>
                <c:ptCount val="31"/>
                <c:pt idx="0">
                  <c:v>773</c:v>
                </c:pt>
                <c:pt idx="1">
                  <c:v>257</c:v>
                </c:pt>
                <c:pt idx="2">
                  <c:v>186</c:v>
                </c:pt>
                <c:pt idx="3">
                  <c:v>58</c:v>
                </c:pt>
                <c:pt idx="4">
                  <c:v>8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FMM'!$B$48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2.74660988321069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5.4290960905545305E-4"/>
                  <c:y val="-3.5705820347491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77999558490516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0"/>
                  <c:y val="-3.5705928481738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3.9812911408586187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5.4293098344955016E-4"/>
                  <c:y val="-4.11991482481604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5.4290960905549284E-4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5.4290960905549284E-4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5.4290960905541326E-4"/>
                  <c:y val="-3.02127087153175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089550674327934E-2"/>
                      <c:h val="7.01209503183688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1.0858192181109061E-3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0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7.9625822817172373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0"/>
                  <c:y val="-3.84524302307023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5.4290960905549284E-4"/>
                  <c:y val="-4.66923680145816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5.4290960905557253E-4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7.9625822817172373E-17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0"/>
                  <c:y val="-5.12844442569948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5.4290960905549284E-4"/>
                  <c:y val="-4.9438977897792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2.1374394057302871E-8"/>
                  <c:y val="-4.1199148248160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2.1374394057302871E-8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2.1374394057302871E-8"/>
                  <c:y val="-3.29593185985283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0858192181109857E-3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0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2.1374393898051224E-8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0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5.4290960905533368E-4"/>
                  <c:y val="-5.49321976642138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FMM'!$C$48,'Daily FMM'!$F$48,'Daily FMM'!$H$48,'Daily FMM'!$E$48,'Daily FMM'!$G$48,'Daily FMM'!$D$48,'Daily FMM'!$I$48:$AK$48)</c:f>
              <c:numCache>
                <c:formatCode>_-* #,##0_-;\-* #,##0_-;_-* "-"??_-;_-@_-</c:formatCode>
                <c:ptCount val="31"/>
                <c:pt idx="0">
                  <c:v>232</c:v>
                </c:pt>
                <c:pt idx="1">
                  <c:v>367</c:v>
                </c:pt>
                <c:pt idx="2">
                  <c:v>137</c:v>
                </c:pt>
                <c:pt idx="3">
                  <c:v>133</c:v>
                </c:pt>
                <c:pt idx="4">
                  <c:v>56</c:v>
                </c:pt>
                <c:pt idx="5">
                  <c:v>38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42</c:v>
                </c:pt>
                <c:pt idx="10">
                  <c:v>28</c:v>
                </c:pt>
                <c:pt idx="11">
                  <c:v>2</c:v>
                </c:pt>
                <c:pt idx="12">
                  <c:v>10</c:v>
                </c:pt>
                <c:pt idx="13">
                  <c:v>6</c:v>
                </c:pt>
                <c:pt idx="14">
                  <c:v>20</c:v>
                </c:pt>
                <c:pt idx="15">
                  <c:v>4</c:v>
                </c:pt>
                <c:pt idx="16">
                  <c:v>10</c:v>
                </c:pt>
                <c:pt idx="17">
                  <c:v>4</c:v>
                </c:pt>
                <c:pt idx="18">
                  <c:v>10</c:v>
                </c:pt>
                <c:pt idx="19">
                  <c:v>6</c:v>
                </c:pt>
                <c:pt idx="20">
                  <c:v>2</c:v>
                </c:pt>
                <c:pt idx="21">
                  <c:v>8</c:v>
                </c:pt>
                <c:pt idx="22">
                  <c:v>8</c:v>
                </c:pt>
                <c:pt idx="23">
                  <c:v>26</c:v>
                </c:pt>
                <c:pt idx="24">
                  <c:v>0</c:v>
                </c:pt>
                <c:pt idx="25">
                  <c:v>38</c:v>
                </c:pt>
                <c:pt idx="26">
                  <c:v>26</c:v>
                </c:pt>
                <c:pt idx="27">
                  <c:v>4</c:v>
                </c:pt>
                <c:pt idx="28">
                  <c:v>4</c:v>
                </c:pt>
                <c:pt idx="29">
                  <c:v>67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14th Dec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45611</c:v>
                </c:pt>
                <c:pt idx="1">
                  <c:v>45612</c:v>
                </c:pt>
                <c:pt idx="2">
                  <c:v>45613</c:v>
                </c:pt>
                <c:pt idx="3">
                  <c:v>45614</c:v>
                </c:pt>
                <c:pt idx="4">
                  <c:v>45615</c:v>
                </c:pt>
                <c:pt idx="5">
                  <c:v>45616</c:v>
                </c:pt>
                <c:pt idx="6">
                  <c:v>45617</c:v>
                </c:pt>
                <c:pt idx="7">
                  <c:v>45618</c:v>
                </c:pt>
                <c:pt idx="8">
                  <c:v>45619</c:v>
                </c:pt>
                <c:pt idx="9">
                  <c:v>45620</c:v>
                </c:pt>
                <c:pt idx="10">
                  <c:v>45621</c:v>
                </c:pt>
                <c:pt idx="11">
                  <c:v>45622</c:v>
                </c:pt>
                <c:pt idx="12">
                  <c:v>45623</c:v>
                </c:pt>
                <c:pt idx="13">
                  <c:v>45624</c:v>
                </c:pt>
                <c:pt idx="14">
                  <c:v>45625</c:v>
                </c:pt>
                <c:pt idx="15">
                  <c:v>45626</c:v>
                </c:pt>
                <c:pt idx="16">
                  <c:v>45627</c:v>
                </c:pt>
                <c:pt idx="17">
                  <c:v>45628</c:v>
                </c:pt>
                <c:pt idx="18">
                  <c:v>45629</c:v>
                </c:pt>
                <c:pt idx="19">
                  <c:v>45630</c:v>
                </c:pt>
                <c:pt idx="20">
                  <c:v>45631</c:v>
                </c:pt>
                <c:pt idx="21">
                  <c:v>45632</c:v>
                </c:pt>
                <c:pt idx="22">
                  <c:v>45633</c:v>
                </c:pt>
                <c:pt idx="23">
                  <c:v>45634</c:v>
                </c:pt>
                <c:pt idx="24">
                  <c:v>45635</c:v>
                </c:pt>
                <c:pt idx="25">
                  <c:v>45636</c:v>
                </c:pt>
                <c:pt idx="26">
                  <c:v>45637</c:v>
                </c:pt>
                <c:pt idx="27">
                  <c:v>45638</c:v>
                </c:pt>
                <c:pt idx="28">
                  <c:v>45639</c:v>
                </c:pt>
                <c:pt idx="29">
                  <c:v>45640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422206</c:v>
                </c:pt>
                <c:pt idx="1">
                  <c:v>421403</c:v>
                </c:pt>
                <c:pt idx="2">
                  <c:v>437517</c:v>
                </c:pt>
                <c:pt idx="3">
                  <c:v>423841</c:v>
                </c:pt>
                <c:pt idx="4">
                  <c:v>402682</c:v>
                </c:pt>
                <c:pt idx="5">
                  <c:v>412335</c:v>
                </c:pt>
                <c:pt idx="6">
                  <c:v>417937</c:v>
                </c:pt>
                <c:pt idx="7">
                  <c:v>431382</c:v>
                </c:pt>
                <c:pt idx="8">
                  <c:v>429999</c:v>
                </c:pt>
                <c:pt idx="9">
                  <c:v>436780</c:v>
                </c:pt>
                <c:pt idx="10">
                  <c:v>424072</c:v>
                </c:pt>
                <c:pt idx="11">
                  <c:v>402105</c:v>
                </c:pt>
                <c:pt idx="12">
                  <c:v>401128</c:v>
                </c:pt>
                <c:pt idx="13">
                  <c:v>409844</c:v>
                </c:pt>
                <c:pt idx="14">
                  <c:v>426964</c:v>
                </c:pt>
                <c:pt idx="15">
                  <c:v>423557</c:v>
                </c:pt>
                <c:pt idx="16">
                  <c:v>430531</c:v>
                </c:pt>
                <c:pt idx="17">
                  <c:v>406924</c:v>
                </c:pt>
                <c:pt idx="18">
                  <c:v>386908</c:v>
                </c:pt>
                <c:pt idx="19">
                  <c:v>386908</c:v>
                </c:pt>
                <c:pt idx="20">
                  <c:v>386908</c:v>
                </c:pt>
                <c:pt idx="21">
                  <c:v>419796</c:v>
                </c:pt>
                <c:pt idx="22">
                  <c:v>425767</c:v>
                </c:pt>
                <c:pt idx="23">
                  <c:v>432847</c:v>
                </c:pt>
                <c:pt idx="24">
                  <c:v>421415</c:v>
                </c:pt>
                <c:pt idx="25">
                  <c:v>421333</c:v>
                </c:pt>
                <c:pt idx="26">
                  <c:v>409690</c:v>
                </c:pt>
                <c:pt idx="27">
                  <c:v>418132</c:v>
                </c:pt>
                <c:pt idx="28">
                  <c:v>440158</c:v>
                </c:pt>
                <c:pt idx="29">
                  <c:v>447474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77717448036303E-2"/>
                  <c:y val="7.94040046420948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dLbl>
              <c:idx val="29"/>
              <c:layout>
                <c:manualLayout>
                  <c:x val="-5.1973768916157822E-3"/>
                  <c:y val="5.594481411620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45611</c:v>
                </c:pt>
                <c:pt idx="1">
                  <c:v>45612</c:v>
                </c:pt>
                <c:pt idx="2">
                  <c:v>45613</c:v>
                </c:pt>
                <c:pt idx="3">
                  <c:v>45614</c:v>
                </c:pt>
                <c:pt idx="4">
                  <c:v>45615</c:v>
                </c:pt>
                <c:pt idx="5">
                  <c:v>45616</c:v>
                </c:pt>
                <c:pt idx="6">
                  <c:v>45617</c:v>
                </c:pt>
                <c:pt idx="7">
                  <c:v>45618</c:v>
                </c:pt>
                <c:pt idx="8">
                  <c:v>45619</c:v>
                </c:pt>
                <c:pt idx="9">
                  <c:v>45620</c:v>
                </c:pt>
                <c:pt idx="10">
                  <c:v>45621</c:v>
                </c:pt>
                <c:pt idx="11">
                  <c:v>45622</c:v>
                </c:pt>
                <c:pt idx="12">
                  <c:v>45623</c:v>
                </c:pt>
                <c:pt idx="13">
                  <c:v>45624</c:v>
                </c:pt>
                <c:pt idx="14">
                  <c:v>45625</c:v>
                </c:pt>
                <c:pt idx="15">
                  <c:v>45626</c:v>
                </c:pt>
                <c:pt idx="16">
                  <c:v>45627</c:v>
                </c:pt>
                <c:pt idx="17">
                  <c:v>45628</c:v>
                </c:pt>
                <c:pt idx="18">
                  <c:v>45629</c:v>
                </c:pt>
                <c:pt idx="19">
                  <c:v>45630</c:v>
                </c:pt>
                <c:pt idx="20">
                  <c:v>45631</c:v>
                </c:pt>
                <c:pt idx="21">
                  <c:v>45632</c:v>
                </c:pt>
                <c:pt idx="22">
                  <c:v>45633</c:v>
                </c:pt>
                <c:pt idx="23">
                  <c:v>45634</c:v>
                </c:pt>
                <c:pt idx="24">
                  <c:v>45635</c:v>
                </c:pt>
                <c:pt idx="25">
                  <c:v>45636</c:v>
                </c:pt>
                <c:pt idx="26">
                  <c:v>45637</c:v>
                </c:pt>
                <c:pt idx="27">
                  <c:v>45638</c:v>
                </c:pt>
                <c:pt idx="28">
                  <c:v>45639</c:v>
                </c:pt>
                <c:pt idx="29">
                  <c:v>45640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189183</c:v>
                </c:pt>
                <c:pt idx="1">
                  <c:v>182066</c:v>
                </c:pt>
                <c:pt idx="2">
                  <c:v>195400</c:v>
                </c:pt>
                <c:pt idx="3">
                  <c:v>190503</c:v>
                </c:pt>
                <c:pt idx="4">
                  <c:v>182068</c:v>
                </c:pt>
                <c:pt idx="5">
                  <c:v>185226</c:v>
                </c:pt>
                <c:pt idx="6">
                  <c:v>189279</c:v>
                </c:pt>
                <c:pt idx="7">
                  <c:v>193651</c:v>
                </c:pt>
                <c:pt idx="8">
                  <c:v>188028</c:v>
                </c:pt>
                <c:pt idx="9">
                  <c:v>193924</c:v>
                </c:pt>
                <c:pt idx="10">
                  <c:v>191332</c:v>
                </c:pt>
                <c:pt idx="11">
                  <c:v>182010</c:v>
                </c:pt>
                <c:pt idx="12">
                  <c:v>178872</c:v>
                </c:pt>
                <c:pt idx="13">
                  <c:v>182727</c:v>
                </c:pt>
                <c:pt idx="14">
                  <c:v>185958</c:v>
                </c:pt>
                <c:pt idx="15">
                  <c:v>179371</c:v>
                </c:pt>
                <c:pt idx="16">
                  <c:v>183210</c:v>
                </c:pt>
                <c:pt idx="17">
                  <c:v>174793</c:v>
                </c:pt>
                <c:pt idx="18">
                  <c:v>167728</c:v>
                </c:pt>
                <c:pt idx="19">
                  <c:v>178001</c:v>
                </c:pt>
                <c:pt idx="20">
                  <c:v>180511</c:v>
                </c:pt>
                <c:pt idx="21">
                  <c:v>183142</c:v>
                </c:pt>
                <c:pt idx="22">
                  <c:v>180897</c:v>
                </c:pt>
                <c:pt idx="23">
                  <c:v>186049</c:v>
                </c:pt>
                <c:pt idx="24">
                  <c:v>182259</c:v>
                </c:pt>
                <c:pt idx="25">
                  <c:v>184944</c:v>
                </c:pt>
                <c:pt idx="26">
                  <c:v>179972</c:v>
                </c:pt>
                <c:pt idx="27">
                  <c:v>182584</c:v>
                </c:pt>
                <c:pt idx="28">
                  <c:v>192686</c:v>
                </c:pt>
                <c:pt idx="29">
                  <c:v>191089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45611</c:v>
                </c:pt>
                <c:pt idx="1">
                  <c:v>45612</c:v>
                </c:pt>
                <c:pt idx="2">
                  <c:v>45613</c:v>
                </c:pt>
                <c:pt idx="3">
                  <c:v>45614</c:v>
                </c:pt>
                <c:pt idx="4">
                  <c:v>45615</c:v>
                </c:pt>
                <c:pt idx="5">
                  <c:v>45616</c:v>
                </c:pt>
                <c:pt idx="6">
                  <c:v>45617</c:v>
                </c:pt>
                <c:pt idx="7">
                  <c:v>45618</c:v>
                </c:pt>
                <c:pt idx="8">
                  <c:v>45619</c:v>
                </c:pt>
                <c:pt idx="9">
                  <c:v>45620</c:v>
                </c:pt>
                <c:pt idx="10">
                  <c:v>45621</c:v>
                </c:pt>
                <c:pt idx="11">
                  <c:v>45622</c:v>
                </c:pt>
                <c:pt idx="12">
                  <c:v>45623</c:v>
                </c:pt>
                <c:pt idx="13">
                  <c:v>45624</c:v>
                </c:pt>
                <c:pt idx="14">
                  <c:v>45625</c:v>
                </c:pt>
                <c:pt idx="15">
                  <c:v>45626</c:v>
                </c:pt>
                <c:pt idx="16">
                  <c:v>45627</c:v>
                </c:pt>
                <c:pt idx="17">
                  <c:v>45628</c:v>
                </c:pt>
                <c:pt idx="18">
                  <c:v>45629</c:v>
                </c:pt>
                <c:pt idx="19">
                  <c:v>45630</c:v>
                </c:pt>
                <c:pt idx="20">
                  <c:v>45631</c:v>
                </c:pt>
                <c:pt idx="21">
                  <c:v>45632</c:v>
                </c:pt>
                <c:pt idx="22">
                  <c:v>45633</c:v>
                </c:pt>
                <c:pt idx="23">
                  <c:v>45634</c:v>
                </c:pt>
                <c:pt idx="24">
                  <c:v>45635</c:v>
                </c:pt>
                <c:pt idx="25">
                  <c:v>45636</c:v>
                </c:pt>
                <c:pt idx="26">
                  <c:v>45637</c:v>
                </c:pt>
                <c:pt idx="27">
                  <c:v>45638</c:v>
                </c:pt>
                <c:pt idx="28">
                  <c:v>45639</c:v>
                </c:pt>
                <c:pt idx="29">
                  <c:v>45640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233023</c:v>
                </c:pt>
                <c:pt idx="1">
                  <c:v>239337</c:v>
                </c:pt>
                <c:pt idx="2">
                  <c:v>242117</c:v>
                </c:pt>
                <c:pt idx="3">
                  <c:v>233338</c:v>
                </c:pt>
                <c:pt idx="4">
                  <c:v>220614</c:v>
                </c:pt>
                <c:pt idx="5">
                  <c:v>227109</c:v>
                </c:pt>
                <c:pt idx="6">
                  <c:v>228658</c:v>
                </c:pt>
                <c:pt idx="7">
                  <c:v>237731</c:v>
                </c:pt>
                <c:pt idx="8">
                  <c:v>241971</c:v>
                </c:pt>
                <c:pt idx="9">
                  <c:v>242856</c:v>
                </c:pt>
                <c:pt idx="10">
                  <c:v>232740</c:v>
                </c:pt>
                <c:pt idx="11">
                  <c:v>220095</c:v>
                </c:pt>
                <c:pt idx="12">
                  <c:v>222256</c:v>
                </c:pt>
                <c:pt idx="13">
                  <c:v>227117</c:v>
                </c:pt>
                <c:pt idx="14">
                  <c:v>241006</c:v>
                </c:pt>
                <c:pt idx="15">
                  <c:v>244186</c:v>
                </c:pt>
                <c:pt idx="16">
                  <c:v>247321</c:v>
                </c:pt>
                <c:pt idx="17">
                  <c:v>232131</c:v>
                </c:pt>
                <c:pt idx="18">
                  <c:v>219180</c:v>
                </c:pt>
                <c:pt idx="19">
                  <c:v>227771</c:v>
                </c:pt>
                <c:pt idx="20">
                  <c:v>235546</c:v>
                </c:pt>
                <c:pt idx="21">
                  <c:v>236654</c:v>
                </c:pt>
                <c:pt idx="22">
                  <c:v>244870</c:v>
                </c:pt>
                <c:pt idx="23">
                  <c:v>246798</c:v>
                </c:pt>
                <c:pt idx="24">
                  <c:v>239156</c:v>
                </c:pt>
                <c:pt idx="25">
                  <c:v>236389</c:v>
                </c:pt>
                <c:pt idx="26">
                  <c:v>229718</c:v>
                </c:pt>
                <c:pt idx="27">
                  <c:v>235548</c:v>
                </c:pt>
                <c:pt idx="28">
                  <c:v>247472</c:v>
                </c:pt>
                <c:pt idx="29">
                  <c:v>256385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December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2.5917001114107701E-2"/>
                  <c:y val="-5.6147118342500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1.7381154703155408E-2"/>
                  <c:y val="-5.2524084912380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45445</c:v>
                </c:pt>
                <c:pt idx="7">
                  <c:v>45476</c:v>
                </c:pt>
                <c:pt idx="8">
                  <c:v>45507</c:v>
                </c:pt>
                <c:pt idx="9">
                  <c:v>45538</c:v>
                </c:pt>
                <c:pt idx="10">
                  <c:v>45568</c:v>
                </c:pt>
                <c:pt idx="11">
                  <c:v>45600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11896110</c:v>
                </c:pt>
                <c:pt idx="1">
                  <c:v>12358244</c:v>
                </c:pt>
                <c:pt idx="2">
                  <c:v>11790756</c:v>
                </c:pt>
                <c:pt idx="3">
                  <c:v>12026296</c:v>
                </c:pt>
                <c:pt idx="4">
                  <c:v>11438011</c:v>
                </c:pt>
                <c:pt idx="5">
                  <c:v>10609833</c:v>
                </c:pt>
                <c:pt idx="6">
                  <c:v>10070756</c:v>
                </c:pt>
                <c:pt idx="7">
                  <c:v>11380311</c:v>
                </c:pt>
                <c:pt idx="8">
                  <c:v>11464135</c:v>
                </c:pt>
                <c:pt idx="9">
                  <c:v>9639993</c:v>
                </c:pt>
                <c:pt idx="10">
                  <c:v>11304590</c:v>
                </c:pt>
                <c:pt idx="11">
                  <c:v>12282370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7241082343760757E-2"/>
                  <c:y val="-7.2067849617587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0E-4D28-9ADD-FB319DD0BA8F}"/>
                </c:ext>
              </c:extLst>
            </c:dLbl>
            <c:dLbl>
              <c:idx val="1"/>
              <c:layout>
                <c:manualLayout>
                  <c:x val="-1.7774580354870277E-2"/>
                  <c:y val="-8.51841344659135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93233774225E-2"/>
                  <c:y val="-8.52625013810852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-9.0757994355652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184829552145193E-2"/>
                  <c:y val="-0.1017489803047878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379406930097913E-2"/>
                  <c:y val="2.2815527118743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45445</c:v>
                </c:pt>
                <c:pt idx="7">
                  <c:v>45476</c:v>
                </c:pt>
                <c:pt idx="8">
                  <c:v>45507</c:v>
                </c:pt>
                <c:pt idx="9">
                  <c:v>45538</c:v>
                </c:pt>
                <c:pt idx="10">
                  <c:v>45568</c:v>
                </c:pt>
                <c:pt idx="11">
                  <c:v>45600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5492273</c:v>
                </c:pt>
                <c:pt idx="1">
                  <c:v>5726778</c:v>
                </c:pt>
                <c:pt idx="2">
                  <c:v>5273841</c:v>
                </c:pt>
                <c:pt idx="3">
                  <c:v>5452156</c:v>
                </c:pt>
                <c:pt idx="4">
                  <c:v>5204559</c:v>
                </c:pt>
                <c:pt idx="5">
                  <c:v>4883700</c:v>
                </c:pt>
                <c:pt idx="6">
                  <c:v>4462006</c:v>
                </c:pt>
                <c:pt idx="7">
                  <c:v>5063282</c:v>
                </c:pt>
                <c:pt idx="8">
                  <c:v>5088364</c:v>
                </c:pt>
                <c:pt idx="9">
                  <c:v>4277072</c:v>
                </c:pt>
                <c:pt idx="10">
                  <c:v>5127094</c:v>
                </c:pt>
                <c:pt idx="11">
                  <c:v>5514168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9826727566280369E-2"/>
                  <c:y val="5.2872921471419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0E-4D28-9ADD-FB319DD0BA8F}"/>
                </c:ext>
              </c:extLst>
            </c:dLbl>
            <c:dLbl>
              <c:idx val="1"/>
              <c:layout>
                <c:manualLayout>
                  <c:x val="-1.8795808420709478E-2"/>
                  <c:y val="8.9023301465974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830715988174225E-2"/>
                  <c:y val="8.8926307602790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9.6253631568880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93233774187E-2"/>
                  <c:y val="0.10358095553497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2113455913547752E-2"/>
                  <c:y val="-4.4460337902920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7332179386097515E-2"/>
                  <c:y val="-2.4647213871605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45445</c:v>
                </c:pt>
                <c:pt idx="7">
                  <c:v>45476</c:v>
                </c:pt>
                <c:pt idx="8">
                  <c:v>45507</c:v>
                </c:pt>
                <c:pt idx="9">
                  <c:v>45538</c:v>
                </c:pt>
                <c:pt idx="10">
                  <c:v>45568</c:v>
                </c:pt>
                <c:pt idx="11">
                  <c:v>45600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6403837</c:v>
                </c:pt>
                <c:pt idx="1">
                  <c:v>6631466</c:v>
                </c:pt>
                <c:pt idx="2">
                  <c:v>6516915</c:v>
                </c:pt>
                <c:pt idx="3">
                  <c:v>6574140</c:v>
                </c:pt>
                <c:pt idx="4">
                  <c:v>6233452</c:v>
                </c:pt>
                <c:pt idx="5">
                  <c:v>5726133</c:v>
                </c:pt>
                <c:pt idx="6">
                  <c:v>5608750</c:v>
                </c:pt>
                <c:pt idx="7">
                  <c:v>6317029</c:v>
                </c:pt>
                <c:pt idx="8">
                  <c:v>6375771</c:v>
                </c:pt>
                <c:pt idx="9">
                  <c:v>5362921</c:v>
                </c:pt>
                <c:pt idx="10">
                  <c:v>6177496</c:v>
                </c:pt>
                <c:pt idx="11">
                  <c:v>6768202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10432</xdr:colOff>
      <xdr:row>1</xdr:row>
      <xdr:rowOff>124404</xdr:rowOff>
    </xdr:from>
    <xdr:to>
      <xdr:col>37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12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1</xdr:row>
      <xdr:rowOff>45235</xdr:rowOff>
    </xdr:from>
    <xdr:to>
      <xdr:col>40</xdr:col>
      <xdr:colOff>447098</xdr:colOff>
      <xdr:row>26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713680</xdr:colOff>
      <xdr:row>7</xdr:row>
      <xdr:rowOff>176092</xdr:rowOff>
    </xdr:from>
    <xdr:to>
      <xdr:col>28</xdr:col>
      <xdr:colOff>926607</xdr:colOff>
      <xdr:row>42</xdr:row>
      <xdr:rowOff>61247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28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 dataCellStyle="Accent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L53"/>
  <sheetViews>
    <sheetView tabSelected="1" zoomScale="50" zoomScaleNormal="50" zoomScalePageLayoutView="55" workbookViewId="0">
      <selection activeCell="A30" sqref="A30"/>
    </sheetView>
  </sheetViews>
  <sheetFormatPr defaultColWidth="9" defaultRowHeight="13.8" x14ac:dyDescent="0.25"/>
  <cols>
    <col min="1" max="1" width="12.59765625" style="1" customWidth="1"/>
    <col min="2" max="2" width="12.8984375" style="1" bestFit="1" customWidth="1"/>
    <col min="3" max="3" width="10.59765625" style="1" customWidth="1"/>
    <col min="4" max="5" width="12.09765625" style="1" bestFit="1" customWidth="1"/>
    <col min="6" max="6" width="11" style="1" customWidth="1"/>
    <col min="7" max="7" width="12.09765625" style="1" bestFit="1" customWidth="1"/>
    <col min="8" max="8" width="8.09765625" style="1" bestFit="1" customWidth="1"/>
    <col min="9" max="9" width="8.09765625" style="1" hidden="1" customWidth="1"/>
    <col min="10" max="11" width="8.09765625" style="1" bestFit="1" customWidth="1"/>
    <col min="12" max="13" width="10.59765625" style="1" bestFit="1" customWidth="1"/>
    <col min="14" max="14" width="8.59765625" style="1" bestFit="1" customWidth="1"/>
    <col min="15" max="15" width="10.09765625" style="1" bestFit="1" customWidth="1"/>
    <col min="16" max="16" width="10" style="1" bestFit="1" customWidth="1"/>
    <col min="17" max="17" width="8.09765625" style="1" hidden="1" customWidth="1"/>
    <col min="18" max="18" width="10.59765625" style="1" bestFit="1" customWidth="1"/>
    <col min="19" max="19" width="8.09765625" style="1" bestFit="1" customWidth="1"/>
    <col min="20" max="20" width="10.09765625" style="1" bestFit="1" customWidth="1"/>
    <col min="21" max="21" width="8.59765625" style="1" bestFit="1" customWidth="1"/>
    <col min="22" max="22" width="8.09765625" style="1" hidden="1" customWidth="1"/>
    <col min="23" max="23" width="10.09765625" style="1" bestFit="1" customWidth="1"/>
    <col min="24" max="24" width="10" style="1" bestFit="1" customWidth="1"/>
    <col min="25" max="26" width="8.59765625" style="1" bestFit="1" customWidth="1"/>
    <col min="27" max="27" width="10" style="1" bestFit="1" customWidth="1"/>
    <col min="28" max="28" width="10.59765625" style="1" bestFit="1" customWidth="1"/>
    <col min="29" max="29" width="8.09765625" style="1" bestFit="1" customWidth="1"/>
    <col min="30" max="31" width="10.59765625" style="1" bestFit="1" customWidth="1"/>
    <col min="32" max="32" width="8.09765625" style="1" hidden="1" customWidth="1"/>
    <col min="33" max="34" width="8.59765625" style="1" bestFit="1" customWidth="1"/>
    <col min="35" max="35" width="11.09765625" style="1" bestFit="1" customWidth="1"/>
    <col min="36" max="36" width="8.59765625" style="1" bestFit="1" customWidth="1"/>
    <col min="37" max="37" width="16.09765625" style="1" customWidth="1"/>
    <col min="38" max="38" width="5" style="1" customWidth="1"/>
    <col min="39" max="47" width="9" style="1"/>
    <col min="48" max="48" width="9" style="1" customWidth="1"/>
    <col min="49" max="16384" width="9" style="1"/>
  </cols>
  <sheetData>
    <row r="1" spans="1:38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</row>
    <row r="2" spans="1:38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</row>
    <row r="3" spans="1:38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</row>
    <row r="4" spans="1:38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</row>
    <row r="5" spans="1:38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</row>
    <row r="6" spans="1:38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</row>
    <row r="7" spans="1:38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</row>
    <row r="8" spans="1:38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</row>
    <row r="9" spans="1:38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</row>
    <row r="10" spans="1:38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</row>
    <row r="11" spans="1:38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</row>
    <row r="12" spans="1:38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</row>
    <row r="13" spans="1:38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</row>
    <row r="14" spans="1:38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</row>
    <row r="15" spans="1:38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</row>
    <row r="16" spans="1:38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</row>
    <row r="17" spans="1:38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</row>
    <row r="18" spans="1:38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</row>
    <row r="19" spans="1:38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</row>
    <row r="20" spans="1:38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</row>
    <row r="21" spans="1:38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</row>
    <row r="22" spans="1:38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</row>
    <row r="23" spans="1:38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</row>
    <row r="24" spans="1:38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</row>
    <row r="25" spans="1:38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</row>
    <row r="26" spans="1:38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</row>
    <row r="27" spans="1:38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</row>
    <row r="28" spans="1:38" x14ac:dyDescent="0.25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</row>
    <row r="29" spans="1:38" x14ac:dyDescent="0.2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</row>
    <row r="30" spans="1:38" x14ac:dyDescent="0.25">
      <c r="A30" s="35"/>
      <c r="B30" s="51" t="s">
        <v>0</v>
      </c>
      <c r="C30" s="51" t="s">
        <v>1</v>
      </c>
      <c r="D30" s="51" t="s">
        <v>2</v>
      </c>
      <c r="E30" s="51" t="s">
        <v>3</v>
      </c>
      <c r="F30" s="51" t="s">
        <v>4</v>
      </c>
      <c r="G30" s="51" t="s">
        <v>5</v>
      </c>
      <c r="H30" s="52" t="s">
        <v>6</v>
      </c>
      <c r="I30" s="52" t="s">
        <v>7</v>
      </c>
      <c r="J30" s="52" t="s">
        <v>8</v>
      </c>
      <c r="K30" s="52" t="s">
        <v>9</v>
      </c>
      <c r="L30" s="52" t="s">
        <v>10</v>
      </c>
      <c r="M30" s="52" t="s">
        <v>11</v>
      </c>
      <c r="N30" s="52" t="s">
        <v>12</v>
      </c>
      <c r="O30" s="52" t="s">
        <v>13</v>
      </c>
      <c r="P30" s="52" t="s">
        <v>14</v>
      </c>
      <c r="Q30" s="52" t="s">
        <v>15</v>
      </c>
      <c r="R30" s="52" t="s">
        <v>16</v>
      </c>
      <c r="S30" s="52" t="s">
        <v>17</v>
      </c>
      <c r="T30" s="52" t="s">
        <v>18</v>
      </c>
      <c r="U30" s="52" t="s">
        <v>19</v>
      </c>
      <c r="V30" s="52" t="s">
        <v>20</v>
      </c>
      <c r="W30" s="52" t="s">
        <v>21</v>
      </c>
      <c r="X30" s="52" t="s">
        <v>22</v>
      </c>
      <c r="Y30" s="52" t="s">
        <v>23</v>
      </c>
      <c r="Z30" s="52" t="s">
        <v>24</v>
      </c>
      <c r="AA30" s="52" t="s">
        <v>25</v>
      </c>
      <c r="AB30" s="52" t="s">
        <v>26</v>
      </c>
      <c r="AC30" s="52" t="s">
        <v>27</v>
      </c>
      <c r="AD30" s="52" t="s">
        <v>28</v>
      </c>
      <c r="AE30" s="52" t="s">
        <v>29</v>
      </c>
      <c r="AF30" s="52" t="s">
        <v>30</v>
      </c>
      <c r="AG30" s="53" t="s">
        <v>31</v>
      </c>
      <c r="AH30" s="53" t="s">
        <v>32</v>
      </c>
      <c r="AI30" s="53" t="s">
        <v>33</v>
      </c>
      <c r="AJ30" s="54" t="s">
        <v>34</v>
      </c>
      <c r="AK30" s="55" t="s">
        <v>35</v>
      </c>
      <c r="AL30" s="35"/>
    </row>
    <row r="31" spans="1:38" ht="14.25" hidden="1" customHeight="1" x14ac:dyDescent="0.25">
      <c r="A31" s="37" t="s">
        <v>0</v>
      </c>
      <c r="B31" s="49"/>
      <c r="C31" s="49"/>
      <c r="D31" s="49"/>
      <c r="E31" s="49"/>
      <c r="F31" s="49"/>
      <c r="G31" s="49"/>
      <c r="H31" s="49"/>
      <c r="I31" s="49"/>
      <c r="J31" s="49"/>
      <c r="K31" s="50"/>
      <c r="L31" s="50"/>
      <c r="M31" s="50"/>
      <c r="N31" s="49"/>
      <c r="O31" s="49"/>
      <c r="P31" s="49"/>
      <c r="Q31" s="49"/>
      <c r="R31" s="49"/>
      <c r="S31" s="49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35"/>
    </row>
    <row r="32" spans="1:38" hidden="1" x14ac:dyDescent="0.25">
      <c r="A32" s="37" t="s">
        <v>3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35"/>
    </row>
    <row r="33" spans="1:38" hidden="1" x14ac:dyDescent="0.25">
      <c r="A33" s="37" t="s">
        <v>1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35"/>
    </row>
    <row r="34" spans="1:38" hidden="1" x14ac:dyDescent="0.25">
      <c r="A34" s="37" t="s">
        <v>2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35"/>
    </row>
    <row r="35" spans="1:38" hidden="1" x14ac:dyDescent="0.25">
      <c r="A35" s="37" t="s">
        <v>4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35"/>
    </row>
    <row r="36" spans="1:38" hidden="1" x14ac:dyDescent="0.25">
      <c r="A36" s="37" t="s">
        <v>5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35"/>
    </row>
    <row r="37" spans="1:38" hidden="1" x14ac:dyDescent="0.25">
      <c r="A37" s="37" t="s">
        <v>6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35"/>
    </row>
    <row r="38" spans="1:38" hidden="1" x14ac:dyDescent="0.25">
      <c r="A38" s="37" t="s">
        <v>7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35"/>
    </row>
    <row r="39" spans="1:38" hidden="1" x14ac:dyDescent="0.25">
      <c r="A39" s="37" t="s">
        <v>8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35"/>
    </row>
    <row r="40" spans="1:38" hidden="1" x14ac:dyDescent="0.25">
      <c r="A40" s="37" t="s">
        <v>9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35"/>
    </row>
    <row r="41" spans="1:38" hidden="1" x14ac:dyDescent="0.25">
      <c r="A41" s="37" t="s">
        <v>10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35"/>
    </row>
    <row r="42" spans="1:38" hidden="1" x14ac:dyDescent="0.25">
      <c r="A42" s="37" t="s">
        <v>11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35"/>
    </row>
    <row r="43" spans="1:38" hidden="1" x14ac:dyDescent="0.25">
      <c r="A43" s="37" t="s">
        <v>12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35"/>
    </row>
    <row r="44" spans="1:38" hidden="1" x14ac:dyDescent="0.25">
      <c r="A44" s="37" t="s">
        <v>13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35"/>
    </row>
    <row r="45" spans="1:38" hidden="1" x14ac:dyDescent="0.25">
      <c r="A45" s="37" t="s">
        <v>14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35"/>
    </row>
    <row r="46" spans="1:38" hidden="1" x14ac:dyDescent="0.25">
      <c r="A46" s="37" t="s">
        <v>15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35"/>
    </row>
    <row r="47" spans="1:38" hidden="1" x14ac:dyDescent="0.25">
      <c r="A47" s="37" t="s">
        <v>16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35"/>
    </row>
    <row r="48" spans="1:38" hidden="1" x14ac:dyDescent="0.25">
      <c r="A48" s="37" t="s">
        <v>17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35">
        <v>1078</v>
      </c>
    </row>
    <row r="49" spans="1:38" hidden="1" x14ac:dyDescent="0.25">
      <c r="A49" s="37" t="s">
        <v>18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35">
        <v>1115</v>
      </c>
    </row>
    <row r="50" spans="1:38" x14ac:dyDescent="0.25">
      <c r="A50" s="44" t="s">
        <v>36</v>
      </c>
      <c r="B50" s="61">
        <v>32576</v>
      </c>
      <c r="C50" s="61">
        <v>5861</v>
      </c>
      <c r="D50" s="61">
        <v>21573</v>
      </c>
      <c r="E50" s="61">
        <v>57581</v>
      </c>
      <c r="F50" s="61">
        <v>8616</v>
      </c>
      <c r="G50" s="61">
        <v>18949</v>
      </c>
      <c r="H50" s="61">
        <v>633</v>
      </c>
      <c r="I50" s="61">
        <v>0</v>
      </c>
      <c r="J50" s="61">
        <v>383</v>
      </c>
      <c r="K50" s="61">
        <v>71</v>
      </c>
      <c r="L50" s="61">
        <v>6429</v>
      </c>
      <c r="M50" s="61">
        <v>4558</v>
      </c>
      <c r="N50" s="61">
        <v>311</v>
      </c>
      <c r="O50" s="61">
        <v>1529</v>
      </c>
      <c r="P50" s="61">
        <v>974</v>
      </c>
      <c r="Q50" s="61">
        <v>0</v>
      </c>
      <c r="R50" s="61">
        <v>2938</v>
      </c>
      <c r="S50" s="61">
        <v>656</v>
      </c>
      <c r="T50" s="61">
        <v>1514</v>
      </c>
      <c r="U50" s="61">
        <v>649</v>
      </c>
      <c r="V50" s="61">
        <v>0</v>
      </c>
      <c r="W50" s="61">
        <v>1353</v>
      </c>
      <c r="X50" s="61">
        <v>972</v>
      </c>
      <c r="Y50" s="61">
        <v>339</v>
      </c>
      <c r="Z50" s="61">
        <v>577</v>
      </c>
      <c r="AA50" s="61">
        <v>1098</v>
      </c>
      <c r="AB50" s="61">
        <v>4045</v>
      </c>
      <c r="AC50" s="61">
        <v>0</v>
      </c>
      <c r="AD50" s="61">
        <v>5700</v>
      </c>
      <c r="AE50" s="61">
        <v>3865</v>
      </c>
      <c r="AF50" s="61">
        <v>0</v>
      </c>
      <c r="AG50" s="63">
        <v>255</v>
      </c>
      <c r="AH50" s="63">
        <v>223</v>
      </c>
      <c r="AI50" s="63">
        <v>6623</v>
      </c>
      <c r="AJ50" s="63">
        <v>238</v>
      </c>
      <c r="AK50" s="56">
        <f>SUM(B50:AJ50)</f>
        <v>191089</v>
      </c>
      <c r="AL50" s="35"/>
    </row>
    <row r="51" spans="1:38" x14ac:dyDescent="0.25">
      <c r="A51" s="45" t="s">
        <v>37</v>
      </c>
      <c r="B51" s="61">
        <v>163340</v>
      </c>
      <c r="C51" s="61">
        <v>305</v>
      </c>
      <c r="D51" s="61">
        <v>9477</v>
      </c>
      <c r="E51" s="61">
        <v>42858</v>
      </c>
      <c r="F51" s="61">
        <v>980</v>
      </c>
      <c r="G51" s="61">
        <v>35812</v>
      </c>
      <c r="H51" s="61">
        <v>0</v>
      </c>
      <c r="I51" s="61">
        <v>0</v>
      </c>
      <c r="J51" s="61">
        <v>0</v>
      </c>
      <c r="K51" s="61">
        <v>0</v>
      </c>
      <c r="L51" s="61">
        <v>2495</v>
      </c>
      <c r="M51" s="61">
        <v>0</v>
      </c>
      <c r="N51" s="61">
        <v>0</v>
      </c>
      <c r="O51" s="61">
        <v>0</v>
      </c>
      <c r="P51" s="61">
        <v>0</v>
      </c>
      <c r="Q51" s="61">
        <v>0</v>
      </c>
      <c r="R51" s="61">
        <v>0</v>
      </c>
      <c r="S51" s="61">
        <v>0</v>
      </c>
      <c r="T51" s="61">
        <v>0</v>
      </c>
      <c r="U51" s="61">
        <v>0</v>
      </c>
      <c r="V51" s="61">
        <v>0</v>
      </c>
      <c r="W51" s="61">
        <v>0</v>
      </c>
      <c r="X51" s="61">
        <v>0</v>
      </c>
      <c r="Y51" s="61">
        <v>0</v>
      </c>
      <c r="Z51" s="61">
        <v>0</v>
      </c>
      <c r="AA51" s="61">
        <v>0</v>
      </c>
      <c r="AB51" s="61">
        <v>0</v>
      </c>
      <c r="AC51" s="61">
        <v>0</v>
      </c>
      <c r="AD51" s="61">
        <v>0</v>
      </c>
      <c r="AE51" s="61">
        <v>0</v>
      </c>
      <c r="AF51" s="61">
        <v>0</v>
      </c>
      <c r="AG51" s="63">
        <v>0</v>
      </c>
      <c r="AH51" s="63">
        <v>0</v>
      </c>
      <c r="AI51" s="63">
        <v>883</v>
      </c>
      <c r="AJ51" s="63">
        <v>235</v>
      </c>
      <c r="AK51" s="56">
        <f t="shared" ref="AK51:AK52" si="0">SUM(B51:AJ51)</f>
        <v>256385</v>
      </c>
      <c r="AL51" s="35"/>
    </row>
    <row r="52" spans="1:38" x14ac:dyDescent="0.25">
      <c r="A52" s="37" t="s">
        <v>35</v>
      </c>
      <c r="B52" s="57">
        <v>195916</v>
      </c>
      <c r="C52" s="57">
        <v>6166</v>
      </c>
      <c r="D52" s="57">
        <v>31050</v>
      </c>
      <c r="E52" s="57">
        <v>100439</v>
      </c>
      <c r="F52" s="57">
        <v>9596</v>
      </c>
      <c r="G52" s="57">
        <v>54761</v>
      </c>
      <c r="H52" s="57">
        <v>633</v>
      </c>
      <c r="I52" s="57">
        <v>0</v>
      </c>
      <c r="J52" s="57">
        <v>383</v>
      </c>
      <c r="K52" s="57">
        <v>71</v>
      </c>
      <c r="L52" s="57">
        <v>8924</v>
      </c>
      <c r="M52" s="57">
        <v>4558</v>
      </c>
      <c r="N52" s="57">
        <v>311</v>
      </c>
      <c r="O52" s="57">
        <v>1529</v>
      </c>
      <c r="P52" s="57">
        <v>974</v>
      </c>
      <c r="Q52" s="57">
        <v>0</v>
      </c>
      <c r="R52" s="57">
        <v>2938</v>
      </c>
      <c r="S52" s="57">
        <v>656</v>
      </c>
      <c r="T52" s="57">
        <v>1514</v>
      </c>
      <c r="U52" s="57">
        <v>649</v>
      </c>
      <c r="V52" s="57">
        <v>0</v>
      </c>
      <c r="W52" s="57">
        <v>1353</v>
      </c>
      <c r="X52" s="57">
        <v>972</v>
      </c>
      <c r="Y52" s="57">
        <v>339</v>
      </c>
      <c r="Z52" s="57">
        <v>577</v>
      </c>
      <c r="AA52" s="57">
        <v>1098</v>
      </c>
      <c r="AB52" s="57">
        <v>4045</v>
      </c>
      <c r="AC52" s="57">
        <v>0</v>
      </c>
      <c r="AD52" s="57">
        <v>5700</v>
      </c>
      <c r="AE52" s="57">
        <v>3865</v>
      </c>
      <c r="AF52" s="57">
        <v>0</v>
      </c>
      <c r="AG52" s="64">
        <v>255</v>
      </c>
      <c r="AH52" s="64">
        <v>223</v>
      </c>
      <c r="AI52" s="64">
        <v>7506</v>
      </c>
      <c r="AJ52" s="64">
        <v>473</v>
      </c>
      <c r="AK52" s="56">
        <f t="shared" si="0"/>
        <v>447474</v>
      </c>
      <c r="AL52" s="35"/>
    </row>
    <row r="53" spans="1:38" x14ac:dyDescent="0.2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1"/>
  <sheetViews>
    <sheetView zoomScale="50" zoomScaleNormal="50" workbookViewId="0">
      <selection activeCell="B28" sqref="B28"/>
    </sheetView>
  </sheetViews>
  <sheetFormatPr defaultColWidth="9" defaultRowHeight="13.8" x14ac:dyDescent="0.25"/>
  <cols>
    <col min="1" max="1" width="14.59765625" style="1" customWidth="1"/>
    <col min="2" max="2" width="13.296875" style="1" bestFit="1" customWidth="1"/>
    <col min="3" max="9" width="8.59765625" style="1" customWidth="1"/>
    <col min="10" max="10" width="8.59765625" style="1" hidden="1" customWidth="1"/>
    <col min="11" max="17" width="8.59765625" style="1" customWidth="1"/>
    <col min="18" max="18" width="8.59765625" style="1" hidden="1" customWidth="1"/>
    <col min="19" max="22" width="8.59765625" style="1" customWidth="1"/>
    <col min="23" max="23" width="8.59765625" style="1" hidden="1" customWidth="1"/>
    <col min="24" max="32" width="8.59765625" style="1" customWidth="1"/>
    <col min="33" max="33" width="8.59765625" style="1" hidden="1" customWidth="1"/>
    <col min="34" max="36" width="8.59765625" style="1" customWidth="1"/>
    <col min="37" max="37" width="14.59765625" style="1" customWidth="1"/>
    <col min="38" max="16384" width="9" style="1"/>
  </cols>
  <sheetData>
    <row r="1" spans="1:41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35"/>
      <c r="Q1" s="35"/>
      <c r="R1" s="35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35"/>
      <c r="AM1" s="35"/>
      <c r="AN1" s="35"/>
      <c r="AO1" s="35"/>
    </row>
    <row r="2" spans="1:4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</row>
    <row r="3" spans="1:4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</row>
    <row r="4" spans="1:41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</row>
    <row r="5" spans="1:4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</row>
    <row r="6" spans="1:4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</row>
    <row r="7" spans="1:41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</row>
    <row r="8" spans="1:4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</row>
    <row r="9" spans="1:41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</row>
    <row r="10" spans="1:41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</row>
    <row r="11" spans="1:41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</row>
    <row r="12" spans="1:41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</row>
    <row r="13" spans="1:41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</row>
    <row r="14" spans="1:41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</row>
    <row r="15" spans="1:41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</row>
    <row r="16" spans="1:41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</row>
    <row r="17" spans="1:41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</row>
    <row r="18" spans="1:41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</row>
    <row r="19" spans="1:41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</row>
    <row r="20" spans="1:41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</row>
    <row r="21" spans="1:41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</row>
    <row r="22" spans="1:41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</row>
    <row r="23" spans="1:41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</row>
    <row r="24" spans="1:4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</row>
    <row r="25" spans="1:41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</row>
    <row r="26" spans="1:4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</row>
    <row r="27" spans="1:41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</row>
    <row r="28" spans="1:41" x14ac:dyDescent="0.25">
      <c r="A28" s="35"/>
      <c r="C28" s="14" t="s">
        <v>0</v>
      </c>
      <c r="D28" s="14" t="s">
        <v>1</v>
      </c>
      <c r="E28" s="14" t="s">
        <v>2</v>
      </c>
      <c r="F28" s="14" t="s">
        <v>3</v>
      </c>
      <c r="G28" s="14" t="s">
        <v>4</v>
      </c>
      <c r="H28" s="14" t="s">
        <v>5</v>
      </c>
      <c r="I28" s="38" t="s">
        <v>6</v>
      </c>
      <c r="J28" s="38" t="s">
        <v>7</v>
      </c>
      <c r="K28" s="38" t="s">
        <v>8</v>
      </c>
      <c r="L28" s="38" t="s">
        <v>9</v>
      </c>
      <c r="M28" s="38" t="s">
        <v>10</v>
      </c>
      <c r="N28" s="38" t="s">
        <v>11</v>
      </c>
      <c r="O28" s="38" t="s">
        <v>12</v>
      </c>
      <c r="P28" s="38" t="s">
        <v>13</v>
      </c>
      <c r="Q28" s="38" t="s">
        <v>14</v>
      </c>
      <c r="R28" s="38" t="s">
        <v>15</v>
      </c>
      <c r="S28" s="38" t="s">
        <v>16</v>
      </c>
      <c r="T28" s="38" t="s">
        <v>17</v>
      </c>
      <c r="U28" s="38" t="s">
        <v>18</v>
      </c>
      <c r="V28" s="38" t="s">
        <v>19</v>
      </c>
      <c r="W28" s="38" t="s">
        <v>20</v>
      </c>
      <c r="X28" s="38" t="s">
        <v>21</v>
      </c>
      <c r="Y28" s="38" t="s">
        <v>22</v>
      </c>
      <c r="Z28" s="38" t="s">
        <v>23</v>
      </c>
      <c r="AA28" s="38" t="s">
        <v>24</v>
      </c>
      <c r="AB28" s="38" t="s">
        <v>25</v>
      </c>
      <c r="AC28" s="38" t="s">
        <v>26</v>
      </c>
      <c r="AD28" s="38" t="s">
        <v>27</v>
      </c>
      <c r="AE28" s="38" t="s">
        <v>28</v>
      </c>
      <c r="AF28" s="38" t="s">
        <v>29</v>
      </c>
      <c r="AG28" s="38" t="s">
        <v>30</v>
      </c>
      <c r="AH28" s="39" t="s">
        <v>31</v>
      </c>
      <c r="AI28" s="39" t="s">
        <v>32</v>
      </c>
      <c r="AJ28" s="39" t="s">
        <v>33</v>
      </c>
      <c r="AK28" s="40" t="s">
        <v>34</v>
      </c>
      <c r="AL28" s="41" t="s">
        <v>35</v>
      </c>
      <c r="AM28" s="35"/>
      <c r="AN28" s="35"/>
      <c r="AO28" s="35"/>
    </row>
    <row r="29" spans="1:41" ht="14.25" hidden="1" customHeight="1" x14ac:dyDescent="0.25">
      <c r="A29" s="35"/>
      <c r="B29" s="1" t="s">
        <v>0</v>
      </c>
      <c r="C29" s="42"/>
      <c r="D29" s="42"/>
      <c r="E29" s="42"/>
      <c r="F29" s="42"/>
      <c r="G29" s="42"/>
      <c r="H29" s="42"/>
      <c r="I29" s="42"/>
      <c r="J29" s="42"/>
      <c r="K29" s="42"/>
      <c r="L29" s="43"/>
      <c r="M29" s="43"/>
      <c r="N29" s="43"/>
      <c r="O29" s="42"/>
      <c r="P29" s="42"/>
      <c r="Q29" s="42"/>
      <c r="R29" s="42"/>
      <c r="S29" s="42"/>
      <c r="T29" s="42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35"/>
      <c r="AN29" s="35"/>
      <c r="AO29" s="35"/>
    </row>
    <row r="30" spans="1:41" hidden="1" x14ac:dyDescent="0.25">
      <c r="A30" s="35"/>
      <c r="B30" s="1" t="s">
        <v>3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35"/>
      <c r="AN30" s="35"/>
      <c r="AO30" s="35"/>
    </row>
    <row r="31" spans="1:41" hidden="1" x14ac:dyDescent="0.25">
      <c r="A31" s="35"/>
      <c r="B31" s="1" t="s">
        <v>1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35"/>
      <c r="AN31" s="35"/>
      <c r="AO31" s="35"/>
    </row>
    <row r="32" spans="1:41" hidden="1" x14ac:dyDescent="0.25">
      <c r="A32" s="35"/>
      <c r="B32" s="1" t="s">
        <v>2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35"/>
      <c r="AN32" s="35"/>
      <c r="AO32" s="35"/>
    </row>
    <row r="33" spans="1:41" hidden="1" x14ac:dyDescent="0.25">
      <c r="A33" s="35"/>
      <c r="B33" s="1" t="s">
        <v>4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35"/>
      <c r="AN33" s="35"/>
      <c r="AO33" s="35"/>
    </row>
    <row r="34" spans="1:41" hidden="1" x14ac:dyDescent="0.25">
      <c r="A34" s="35"/>
      <c r="B34" s="1" t="s">
        <v>5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35"/>
      <c r="AN34" s="35"/>
      <c r="AO34" s="35"/>
    </row>
    <row r="35" spans="1:41" hidden="1" x14ac:dyDescent="0.25">
      <c r="A35" s="35"/>
      <c r="B35" s="1" t="s">
        <v>6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35"/>
      <c r="AN35" s="35"/>
      <c r="AO35" s="35"/>
    </row>
    <row r="36" spans="1:41" hidden="1" x14ac:dyDescent="0.25">
      <c r="A36" s="35"/>
      <c r="B36" s="1" t="s">
        <v>7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35"/>
      <c r="AN36" s="35"/>
      <c r="AO36" s="35"/>
    </row>
    <row r="37" spans="1:41" hidden="1" x14ac:dyDescent="0.25">
      <c r="A37" s="35"/>
      <c r="B37" s="1" t="s">
        <v>8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35"/>
      <c r="AN37" s="35"/>
      <c r="AO37" s="35"/>
    </row>
    <row r="38" spans="1:41" hidden="1" x14ac:dyDescent="0.25">
      <c r="A38" s="35"/>
      <c r="B38" s="1" t="s">
        <v>9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35"/>
      <c r="AN38" s="35"/>
      <c r="AO38" s="35"/>
    </row>
    <row r="39" spans="1:41" hidden="1" x14ac:dyDescent="0.25">
      <c r="A39" s="35"/>
      <c r="B39" s="1" t="s">
        <v>10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35"/>
      <c r="AN39" s="35"/>
      <c r="AO39" s="35"/>
    </row>
    <row r="40" spans="1:41" hidden="1" x14ac:dyDescent="0.25">
      <c r="A40" s="35"/>
      <c r="B40" s="1" t="s">
        <v>11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35"/>
      <c r="AN40" s="35"/>
      <c r="AO40" s="35"/>
    </row>
    <row r="41" spans="1:41" hidden="1" x14ac:dyDescent="0.25">
      <c r="A41" s="35"/>
      <c r="B41" s="1" t="s">
        <v>12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35"/>
      <c r="AN41" s="35"/>
      <c r="AO41" s="35"/>
    </row>
    <row r="42" spans="1:41" hidden="1" x14ac:dyDescent="0.25">
      <c r="A42" s="35"/>
      <c r="B42" s="1" t="s">
        <v>13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35"/>
      <c r="AN42" s="35"/>
      <c r="AO42" s="35"/>
    </row>
    <row r="43" spans="1:41" hidden="1" x14ac:dyDescent="0.25">
      <c r="A43" s="35"/>
      <c r="B43" s="1" t="s">
        <v>14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35"/>
      <c r="AN43" s="35"/>
      <c r="AO43" s="35"/>
    </row>
    <row r="44" spans="1:41" hidden="1" x14ac:dyDescent="0.25">
      <c r="A44" s="35"/>
      <c r="B44" s="1" t="s">
        <v>15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35"/>
      <c r="AN44" s="35"/>
      <c r="AO44" s="35"/>
    </row>
    <row r="45" spans="1:41" hidden="1" x14ac:dyDescent="0.25">
      <c r="A45" s="35"/>
      <c r="B45" s="1" t="s">
        <v>16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35"/>
      <c r="AN45" s="35"/>
      <c r="AO45" s="35"/>
    </row>
    <row r="46" spans="1:41" hidden="1" x14ac:dyDescent="0.25">
      <c r="A46" s="35"/>
      <c r="B46" s="1" t="s">
        <v>17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35"/>
      <c r="AN46" s="35"/>
      <c r="AO46" s="35"/>
    </row>
    <row r="47" spans="1:41" hidden="1" x14ac:dyDescent="0.25">
      <c r="A47" s="35"/>
      <c r="B47" s="1" t="s">
        <v>18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35"/>
      <c r="AN47" s="35"/>
      <c r="AO47" s="35"/>
    </row>
    <row r="48" spans="1:41" x14ac:dyDescent="0.25">
      <c r="A48" s="35"/>
      <c r="B48" s="47" t="s">
        <v>36</v>
      </c>
      <c r="C48" s="67">
        <v>232</v>
      </c>
      <c r="D48" s="60">
        <v>38</v>
      </c>
      <c r="E48" s="60">
        <v>133</v>
      </c>
      <c r="F48" s="60">
        <v>367</v>
      </c>
      <c r="G48" s="60">
        <v>56</v>
      </c>
      <c r="H48" s="60">
        <v>137</v>
      </c>
      <c r="I48" s="60">
        <v>4</v>
      </c>
      <c r="J48" s="60">
        <v>0</v>
      </c>
      <c r="K48" s="60">
        <v>4</v>
      </c>
      <c r="L48" s="60">
        <v>4</v>
      </c>
      <c r="M48" s="60">
        <v>42</v>
      </c>
      <c r="N48" s="60">
        <v>28</v>
      </c>
      <c r="O48" s="60">
        <v>2</v>
      </c>
      <c r="P48" s="60">
        <v>10</v>
      </c>
      <c r="Q48" s="60">
        <v>6</v>
      </c>
      <c r="R48" s="60">
        <v>0</v>
      </c>
      <c r="S48" s="60">
        <v>20</v>
      </c>
      <c r="T48" s="60">
        <v>4</v>
      </c>
      <c r="U48" s="60">
        <v>10</v>
      </c>
      <c r="V48" s="60">
        <v>4</v>
      </c>
      <c r="W48" s="60">
        <v>0</v>
      </c>
      <c r="X48" s="60">
        <v>10</v>
      </c>
      <c r="Y48" s="60">
        <v>6</v>
      </c>
      <c r="Z48" s="60">
        <v>2</v>
      </c>
      <c r="AA48" s="60">
        <v>8</v>
      </c>
      <c r="AB48" s="60">
        <v>8</v>
      </c>
      <c r="AC48" s="60">
        <v>26</v>
      </c>
      <c r="AD48" s="60">
        <v>0</v>
      </c>
      <c r="AE48" s="60">
        <v>38</v>
      </c>
      <c r="AF48" s="60">
        <v>26</v>
      </c>
      <c r="AG48" s="60">
        <v>0</v>
      </c>
      <c r="AH48" s="65">
        <v>4</v>
      </c>
      <c r="AI48" s="65">
        <v>4</v>
      </c>
      <c r="AJ48" s="65">
        <v>67</v>
      </c>
      <c r="AK48" s="65">
        <v>4</v>
      </c>
      <c r="AL48" s="58">
        <f>SUM(C48:AK48)</f>
        <v>1304</v>
      </c>
      <c r="AM48" s="35"/>
      <c r="AN48" s="35"/>
      <c r="AO48" s="35"/>
    </row>
    <row r="49" spans="1:41" x14ac:dyDescent="0.25">
      <c r="A49" s="35"/>
      <c r="B49" s="48" t="s">
        <v>37</v>
      </c>
      <c r="C49" s="67">
        <v>773</v>
      </c>
      <c r="D49" s="60">
        <v>2</v>
      </c>
      <c r="E49" s="60">
        <v>58</v>
      </c>
      <c r="F49" s="60">
        <v>257</v>
      </c>
      <c r="G49" s="60">
        <v>8</v>
      </c>
      <c r="H49" s="60">
        <v>186</v>
      </c>
      <c r="I49" s="60">
        <v>0</v>
      </c>
      <c r="J49" s="60">
        <v>0</v>
      </c>
      <c r="K49" s="60">
        <v>0</v>
      </c>
      <c r="L49" s="60">
        <v>0</v>
      </c>
      <c r="M49" s="60">
        <v>18</v>
      </c>
      <c r="N49" s="60">
        <v>0</v>
      </c>
      <c r="O49" s="60">
        <v>0</v>
      </c>
      <c r="P49" s="60">
        <v>0</v>
      </c>
      <c r="Q49" s="60">
        <v>0</v>
      </c>
      <c r="R49" s="60">
        <v>0</v>
      </c>
      <c r="S49" s="60">
        <v>0</v>
      </c>
      <c r="T49" s="60">
        <v>0</v>
      </c>
      <c r="U49" s="60">
        <v>0</v>
      </c>
      <c r="V49" s="60">
        <v>0</v>
      </c>
      <c r="W49" s="60">
        <v>0</v>
      </c>
      <c r="X49" s="60">
        <v>0</v>
      </c>
      <c r="Y49" s="60">
        <v>0</v>
      </c>
      <c r="Z49" s="60">
        <v>0</v>
      </c>
      <c r="AA49" s="60">
        <v>0</v>
      </c>
      <c r="AB49" s="60">
        <v>0</v>
      </c>
      <c r="AC49" s="60">
        <v>0</v>
      </c>
      <c r="AD49" s="60">
        <v>0</v>
      </c>
      <c r="AE49" s="60">
        <v>0</v>
      </c>
      <c r="AF49" s="60">
        <v>0</v>
      </c>
      <c r="AG49" s="60">
        <v>0</v>
      </c>
      <c r="AH49" s="65">
        <v>0</v>
      </c>
      <c r="AI49" s="65">
        <v>0</v>
      </c>
      <c r="AJ49" s="65">
        <v>10</v>
      </c>
      <c r="AK49" s="65">
        <v>2</v>
      </c>
      <c r="AL49" s="58">
        <f t="shared" ref="AL49:AL50" si="0">SUM(C49:AK49)</f>
        <v>1314</v>
      </c>
      <c r="AM49" s="35"/>
      <c r="AN49" s="35"/>
      <c r="AO49" s="35"/>
    </row>
    <row r="50" spans="1:41" ht="14.4" thickBot="1" x14ac:dyDescent="0.3">
      <c r="A50" s="35"/>
      <c r="B50" s="37" t="s">
        <v>35</v>
      </c>
      <c r="C50" s="68">
        <v>1005</v>
      </c>
      <c r="D50" s="62">
        <v>40</v>
      </c>
      <c r="E50" s="62">
        <v>191</v>
      </c>
      <c r="F50" s="62">
        <v>624</v>
      </c>
      <c r="G50" s="62">
        <v>64</v>
      </c>
      <c r="H50" s="62">
        <v>323</v>
      </c>
      <c r="I50" s="62">
        <v>4</v>
      </c>
      <c r="J50" s="62">
        <v>0</v>
      </c>
      <c r="K50" s="62">
        <v>4</v>
      </c>
      <c r="L50" s="62">
        <v>4</v>
      </c>
      <c r="M50" s="62">
        <v>60</v>
      </c>
      <c r="N50" s="62">
        <v>28</v>
      </c>
      <c r="O50" s="62">
        <v>2</v>
      </c>
      <c r="P50" s="62">
        <v>10</v>
      </c>
      <c r="Q50" s="62">
        <v>6</v>
      </c>
      <c r="R50" s="62">
        <v>0</v>
      </c>
      <c r="S50" s="62">
        <v>20</v>
      </c>
      <c r="T50" s="62">
        <v>4</v>
      </c>
      <c r="U50" s="62">
        <v>10</v>
      </c>
      <c r="V50" s="62">
        <v>4</v>
      </c>
      <c r="W50" s="62">
        <v>0</v>
      </c>
      <c r="X50" s="62">
        <v>10</v>
      </c>
      <c r="Y50" s="62">
        <v>6</v>
      </c>
      <c r="Z50" s="62">
        <v>2</v>
      </c>
      <c r="AA50" s="62">
        <v>8</v>
      </c>
      <c r="AB50" s="62">
        <v>8</v>
      </c>
      <c r="AC50" s="62">
        <v>26</v>
      </c>
      <c r="AD50" s="62">
        <v>0</v>
      </c>
      <c r="AE50" s="62">
        <v>38</v>
      </c>
      <c r="AF50" s="62">
        <v>26</v>
      </c>
      <c r="AG50" s="62">
        <v>0</v>
      </c>
      <c r="AH50" s="66">
        <v>4</v>
      </c>
      <c r="AI50" s="66">
        <v>4</v>
      </c>
      <c r="AJ50" s="66">
        <v>77</v>
      </c>
      <c r="AK50" s="66">
        <v>6</v>
      </c>
      <c r="AL50" s="58">
        <f t="shared" si="0"/>
        <v>2618</v>
      </c>
      <c r="AM50" s="35"/>
      <c r="AN50" s="35"/>
      <c r="AO50" s="35"/>
    </row>
    <row r="51" spans="1:41" x14ac:dyDescent="0.25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F18"/>
  <sheetViews>
    <sheetView topLeftCell="A4" zoomScale="50" zoomScaleNormal="50" zoomScaleSheetLayoutView="70" workbookViewId="0">
      <selection activeCell="A4" sqref="A4"/>
    </sheetView>
  </sheetViews>
  <sheetFormatPr defaultColWidth="9" defaultRowHeight="13.8" x14ac:dyDescent="0.25"/>
  <cols>
    <col min="1" max="1" width="13.09765625" style="1" bestFit="1" customWidth="1"/>
    <col min="2" max="2" width="12.09765625" style="1" bestFit="1" customWidth="1"/>
    <col min="3" max="6" width="12.8984375" style="1" bestFit="1" customWidth="1"/>
    <col min="7" max="8" width="12.09765625" style="1" bestFit="1" customWidth="1"/>
    <col min="9" max="13" width="12.8984375" style="1" bestFit="1" customWidth="1"/>
    <col min="14" max="16" width="13.59765625" style="1" bestFit="1" customWidth="1"/>
    <col min="17" max="17" width="13.09765625" style="1" bestFit="1" customWidth="1"/>
    <col min="18" max="26" width="13.59765625" style="1" bestFit="1" customWidth="1"/>
    <col min="27" max="27" width="14.59765625" style="1" bestFit="1" customWidth="1"/>
    <col min="28" max="28" width="13.59765625" style="1" bestFit="1" customWidth="1"/>
    <col min="29" max="29" width="14.59765625" style="1" bestFit="1" customWidth="1"/>
    <col min="30" max="30" width="13.59765625" style="1" bestFit="1" customWidth="1"/>
    <col min="31" max="31" width="14.09765625" style="1" customWidth="1"/>
    <col min="32" max="32" width="12.3984375" style="1" bestFit="1" customWidth="1"/>
    <col min="33" max="33" width="14.296875" style="1" bestFit="1" customWidth="1"/>
    <col min="34" max="16384" width="9" style="1"/>
  </cols>
  <sheetData>
    <row r="1" spans="1:32" hidden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2" hidden="1" x14ac:dyDescent="0.25">
      <c r="A2" s="13"/>
      <c r="B2" s="13">
        <v>29</v>
      </c>
      <c r="C2" s="13">
        <v>28</v>
      </c>
      <c r="D2" s="13">
        <v>27</v>
      </c>
      <c r="E2" s="13">
        <v>26</v>
      </c>
      <c r="F2" s="13">
        <v>25</v>
      </c>
      <c r="G2" s="13">
        <v>24</v>
      </c>
      <c r="H2" s="13">
        <v>23</v>
      </c>
      <c r="I2" s="13">
        <v>22</v>
      </c>
      <c r="J2" s="13">
        <v>21</v>
      </c>
      <c r="K2" s="13">
        <v>20</v>
      </c>
      <c r="L2" s="13">
        <v>19</v>
      </c>
      <c r="M2" s="13">
        <v>18</v>
      </c>
      <c r="N2" s="13">
        <v>17</v>
      </c>
      <c r="O2" s="13">
        <v>16</v>
      </c>
      <c r="P2" s="13">
        <v>15</v>
      </c>
      <c r="Q2" s="13">
        <v>14</v>
      </c>
      <c r="R2" s="13">
        <v>13</v>
      </c>
      <c r="S2" s="13">
        <v>12</v>
      </c>
      <c r="T2" s="13">
        <v>11</v>
      </c>
      <c r="U2" s="13">
        <v>10</v>
      </c>
      <c r="V2" s="13">
        <v>9</v>
      </c>
      <c r="W2" s="13">
        <v>8</v>
      </c>
      <c r="X2" s="13">
        <v>7</v>
      </c>
      <c r="Y2" s="13">
        <v>6</v>
      </c>
      <c r="Z2" s="13">
        <v>5</v>
      </c>
      <c r="AA2" s="13">
        <v>4</v>
      </c>
      <c r="AB2" s="13">
        <v>3</v>
      </c>
      <c r="AC2" s="13">
        <v>2</v>
      </c>
      <c r="AD2" s="13">
        <v>1</v>
      </c>
      <c r="AE2" s="13">
        <v>0</v>
      </c>
    </row>
    <row r="3" spans="1:32" s="32" customFormat="1" hidden="1" x14ac:dyDescent="0.25">
      <c r="A3" s="31"/>
      <c r="B3" s="26">
        <v>45463</v>
      </c>
      <c r="C3" s="26">
        <v>45464</v>
      </c>
      <c r="D3" s="26">
        <v>45465</v>
      </c>
      <c r="E3" s="26">
        <v>45466</v>
      </c>
      <c r="F3" s="26">
        <v>45467</v>
      </c>
      <c r="G3" s="26">
        <v>45468</v>
      </c>
      <c r="H3" s="26">
        <v>45469</v>
      </c>
      <c r="I3" s="26">
        <v>45470</v>
      </c>
      <c r="J3" s="26">
        <v>45471</v>
      </c>
      <c r="K3" s="26">
        <v>45472</v>
      </c>
      <c r="L3" s="26">
        <v>45473</v>
      </c>
      <c r="M3" s="26">
        <v>45474</v>
      </c>
      <c r="N3" s="26">
        <v>45475</v>
      </c>
      <c r="O3" s="26">
        <v>45476</v>
      </c>
      <c r="P3" s="26">
        <v>45477</v>
      </c>
      <c r="Q3" s="26">
        <v>45478</v>
      </c>
      <c r="R3" s="26">
        <v>45479</v>
      </c>
      <c r="S3" s="26">
        <v>45480</v>
      </c>
      <c r="T3" s="26">
        <v>45481</v>
      </c>
      <c r="U3" s="26">
        <v>45482</v>
      </c>
      <c r="V3" s="26">
        <v>45483</v>
      </c>
      <c r="W3" s="26">
        <v>45484</v>
      </c>
      <c r="X3" s="26">
        <v>45485</v>
      </c>
      <c r="Y3" s="26">
        <v>45486</v>
      </c>
      <c r="Z3" s="26">
        <v>45487</v>
      </c>
      <c r="AA3" s="26">
        <v>45488</v>
      </c>
      <c r="AB3" s="26">
        <v>45489</v>
      </c>
      <c r="AC3" s="26">
        <v>45490</v>
      </c>
      <c r="AD3" s="26">
        <v>45491</v>
      </c>
      <c r="AE3" s="26">
        <v>45492</v>
      </c>
    </row>
    <row r="4" spans="1:32" s="32" customFormat="1" x14ac:dyDescent="0.25">
      <c r="A4" s="31"/>
      <c r="B4" s="59">
        <v>45611</v>
      </c>
      <c r="C4" s="59">
        <v>45612</v>
      </c>
      <c r="D4" s="59">
        <v>45613</v>
      </c>
      <c r="E4" s="59">
        <v>45614</v>
      </c>
      <c r="F4" s="59">
        <v>45615</v>
      </c>
      <c r="G4" s="59">
        <v>45616</v>
      </c>
      <c r="H4" s="59">
        <v>45617</v>
      </c>
      <c r="I4" s="59">
        <v>45618</v>
      </c>
      <c r="J4" s="59">
        <v>45619</v>
      </c>
      <c r="K4" s="59">
        <v>45620</v>
      </c>
      <c r="L4" s="59">
        <v>45621</v>
      </c>
      <c r="M4" s="59">
        <v>45622</v>
      </c>
      <c r="N4" s="59">
        <v>45623</v>
      </c>
      <c r="O4" s="59">
        <v>45624</v>
      </c>
      <c r="P4" s="59">
        <v>45625</v>
      </c>
      <c r="Q4" s="59">
        <v>45626</v>
      </c>
      <c r="R4" s="59">
        <v>45627</v>
      </c>
      <c r="S4" s="59">
        <v>45628</v>
      </c>
      <c r="T4" s="59">
        <v>45629</v>
      </c>
      <c r="U4" s="59">
        <v>45630</v>
      </c>
      <c r="V4" s="59">
        <v>45631</v>
      </c>
      <c r="W4" s="59">
        <v>45632</v>
      </c>
      <c r="X4" s="59">
        <v>45633</v>
      </c>
      <c r="Y4" s="59">
        <v>45634</v>
      </c>
      <c r="Z4" s="59">
        <v>45635</v>
      </c>
      <c r="AA4" s="59">
        <v>45636</v>
      </c>
      <c r="AB4" s="59">
        <v>45637</v>
      </c>
      <c r="AC4" s="59">
        <v>45638</v>
      </c>
      <c r="AD4" s="59">
        <v>45639</v>
      </c>
      <c r="AE4" s="59">
        <v>45640</v>
      </c>
    </row>
    <row r="5" spans="1:32" x14ac:dyDescent="0.25">
      <c r="A5" s="7" t="s">
        <v>36</v>
      </c>
      <c r="B5" s="13">
        <v>189183</v>
      </c>
      <c r="C5" s="13">
        <v>182066</v>
      </c>
      <c r="D5" s="13">
        <v>195400</v>
      </c>
      <c r="E5" s="13">
        <v>190503</v>
      </c>
      <c r="F5" s="13">
        <v>182068</v>
      </c>
      <c r="G5" s="13">
        <v>185226</v>
      </c>
      <c r="H5" s="13">
        <v>189279</v>
      </c>
      <c r="I5" s="13">
        <v>193651</v>
      </c>
      <c r="J5" s="13">
        <v>188028</v>
      </c>
      <c r="K5" s="13">
        <v>193924</v>
      </c>
      <c r="L5" s="13">
        <v>191332</v>
      </c>
      <c r="M5" s="13">
        <v>182010</v>
      </c>
      <c r="N5" s="13">
        <v>178872</v>
      </c>
      <c r="O5" s="13">
        <v>182727</v>
      </c>
      <c r="P5" s="13">
        <v>185958</v>
      </c>
      <c r="Q5" s="13">
        <v>179371</v>
      </c>
      <c r="R5" s="13">
        <v>183210</v>
      </c>
      <c r="S5" s="13">
        <v>174793</v>
      </c>
      <c r="T5" s="13">
        <v>167728</v>
      </c>
      <c r="U5" s="13">
        <v>178001</v>
      </c>
      <c r="V5" s="13">
        <v>180511</v>
      </c>
      <c r="W5" s="13">
        <v>183142</v>
      </c>
      <c r="X5" s="13">
        <v>180897</v>
      </c>
      <c r="Y5" s="13">
        <v>186049</v>
      </c>
      <c r="Z5" s="13">
        <v>182259</v>
      </c>
      <c r="AA5" s="13">
        <v>184944</v>
      </c>
      <c r="AB5" s="13">
        <v>179972</v>
      </c>
      <c r="AC5" s="13">
        <v>182584</v>
      </c>
      <c r="AD5" s="13">
        <v>192686</v>
      </c>
      <c r="AE5" s="13">
        <v>191089</v>
      </c>
      <c r="AF5" s="24"/>
    </row>
    <row r="6" spans="1:32" x14ac:dyDescent="0.25">
      <c r="A6" s="8" t="s">
        <v>37</v>
      </c>
      <c r="B6" s="13">
        <v>233023</v>
      </c>
      <c r="C6" s="13">
        <v>239337</v>
      </c>
      <c r="D6" s="13">
        <v>242117</v>
      </c>
      <c r="E6" s="13">
        <v>233338</v>
      </c>
      <c r="F6" s="13">
        <v>220614</v>
      </c>
      <c r="G6" s="13">
        <v>227109</v>
      </c>
      <c r="H6" s="13">
        <v>228658</v>
      </c>
      <c r="I6" s="13">
        <v>237731</v>
      </c>
      <c r="J6" s="13">
        <v>241971</v>
      </c>
      <c r="K6" s="13">
        <v>242856</v>
      </c>
      <c r="L6" s="13">
        <v>232740</v>
      </c>
      <c r="M6" s="13">
        <v>220095</v>
      </c>
      <c r="N6" s="13">
        <v>222256</v>
      </c>
      <c r="O6" s="13">
        <v>227117</v>
      </c>
      <c r="P6" s="13">
        <v>241006</v>
      </c>
      <c r="Q6" s="13">
        <v>244186</v>
      </c>
      <c r="R6" s="13">
        <v>247321</v>
      </c>
      <c r="S6" s="13">
        <v>232131</v>
      </c>
      <c r="T6" s="13">
        <v>219180</v>
      </c>
      <c r="U6" s="13">
        <v>227771</v>
      </c>
      <c r="V6" s="13">
        <v>235546</v>
      </c>
      <c r="W6" s="13">
        <v>236654</v>
      </c>
      <c r="X6" s="13">
        <v>244870</v>
      </c>
      <c r="Y6" s="13">
        <v>246798</v>
      </c>
      <c r="Z6" s="13">
        <v>239156</v>
      </c>
      <c r="AA6" s="13">
        <v>236389</v>
      </c>
      <c r="AB6" s="13">
        <v>229718</v>
      </c>
      <c r="AC6" s="13">
        <v>235548</v>
      </c>
      <c r="AD6" s="13">
        <v>247472</v>
      </c>
      <c r="AE6" s="13">
        <v>256385</v>
      </c>
      <c r="AF6" s="24"/>
    </row>
    <row r="7" spans="1:32" x14ac:dyDescent="0.25">
      <c r="A7" s="13" t="s">
        <v>35</v>
      </c>
      <c r="B7" s="13">
        <v>422206</v>
      </c>
      <c r="C7" s="13">
        <v>421403</v>
      </c>
      <c r="D7" s="13">
        <v>437517</v>
      </c>
      <c r="E7" s="13">
        <v>423841</v>
      </c>
      <c r="F7" s="13">
        <v>402682</v>
      </c>
      <c r="G7" s="13">
        <v>412335</v>
      </c>
      <c r="H7" s="13">
        <v>417937</v>
      </c>
      <c r="I7" s="13">
        <v>431382</v>
      </c>
      <c r="J7" s="13">
        <v>429999</v>
      </c>
      <c r="K7" s="13">
        <v>436780</v>
      </c>
      <c r="L7" s="13">
        <v>424072</v>
      </c>
      <c r="M7" s="13">
        <v>402105</v>
      </c>
      <c r="N7" s="13">
        <v>401128</v>
      </c>
      <c r="O7" s="13">
        <v>409844</v>
      </c>
      <c r="P7" s="13">
        <v>426964</v>
      </c>
      <c r="Q7" s="13">
        <v>423557</v>
      </c>
      <c r="R7" s="13">
        <v>430531</v>
      </c>
      <c r="S7" s="13">
        <v>406924</v>
      </c>
      <c r="T7" s="13">
        <v>386908</v>
      </c>
      <c r="U7" s="13">
        <v>386908</v>
      </c>
      <c r="V7" s="13">
        <v>386908</v>
      </c>
      <c r="W7" s="13">
        <v>419796</v>
      </c>
      <c r="X7" s="13">
        <v>425767</v>
      </c>
      <c r="Y7" s="13">
        <v>432847</v>
      </c>
      <c r="Z7" s="13">
        <v>421415</v>
      </c>
      <c r="AA7" s="13">
        <v>421333</v>
      </c>
      <c r="AB7" s="13">
        <v>409690</v>
      </c>
      <c r="AC7" s="13">
        <v>418132</v>
      </c>
      <c r="AD7" s="13">
        <v>440158</v>
      </c>
      <c r="AE7" s="13">
        <v>447474</v>
      </c>
      <c r="AF7" s="24"/>
    </row>
    <row r="8" spans="1:32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2" x14ac:dyDescent="0.25">
      <c r="A9" s="25"/>
      <c r="B9" s="33"/>
    </row>
    <row r="10" spans="1:32" x14ac:dyDescent="0.25">
      <c r="A10" s="5"/>
      <c r="B10" s="34"/>
    </row>
    <row r="11" spans="1:32" x14ac:dyDescent="0.25">
      <c r="A11" s="5"/>
    </row>
    <row r="12" spans="1:32" x14ac:dyDescent="0.25">
      <c r="A12" s="5"/>
    </row>
    <row r="13" spans="1:32" x14ac:dyDescent="0.25">
      <c r="A13" s="5"/>
    </row>
    <row r="14" spans="1:32" x14ac:dyDescent="0.25">
      <c r="A14" s="5"/>
    </row>
    <row r="15" spans="1:32" x14ac:dyDescent="0.25">
      <c r="A15" s="5"/>
    </row>
    <row r="16" spans="1:32" x14ac:dyDescent="0.25">
      <c r="A16" s="2"/>
    </row>
    <row r="17" spans="1:1" x14ac:dyDescent="0.25">
      <c r="A17" s="2"/>
    </row>
    <row r="18" spans="1:1" x14ac:dyDescent="0.25">
      <c r="A18" s="2"/>
    </row>
  </sheetData>
  <conditionalFormatting sqref="B4:AE4">
    <cfRule type="timePeriod" dxfId="8" priority="1" timePeriod="lastMonth">
      <formula>AND(MONTH(B4)=MONTH(EDATE(TODAY(),0-1)),YEAR(B4)=YEAR(EDATE(TODAY(),0-1)))</formula>
    </cfRule>
    <cfRule type="timePeriod" dxfId="7" priority="2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D47"/>
  <sheetViews>
    <sheetView zoomScale="55" zoomScaleNormal="55" workbookViewId="0">
      <selection activeCell="C4" sqref="C4"/>
    </sheetView>
  </sheetViews>
  <sheetFormatPr defaultColWidth="9" defaultRowHeight="16.8" x14ac:dyDescent="0.25"/>
  <cols>
    <col min="1" max="2" width="11.59765625" style="3" bestFit="1" customWidth="1"/>
    <col min="3" max="3" width="13" style="3" bestFit="1" customWidth="1"/>
    <col min="4" max="4" width="22.59765625" style="3" bestFit="1" customWidth="1"/>
    <col min="5" max="6" width="14.09765625" style="3" bestFit="1" customWidth="1"/>
    <col min="7" max="7" width="13.09765625" style="3" bestFit="1" customWidth="1"/>
    <col min="8" max="8" width="14.59765625" style="3" customWidth="1"/>
    <col min="9" max="9" width="13.8984375" style="3" bestFit="1" customWidth="1"/>
    <col min="10" max="10" width="14.09765625" style="3" bestFit="1" customWidth="1"/>
    <col min="11" max="11" width="15.59765625" style="3" customWidth="1"/>
    <col min="12" max="12" width="13.8984375" style="3" bestFit="1" customWidth="1"/>
    <col min="13" max="13" width="14.09765625" style="3" bestFit="1" customWidth="1"/>
    <col min="14" max="14" width="15.8984375" style="3" customWidth="1"/>
    <col min="15" max="16" width="15.09765625" style="3" customWidth="1"/>
    <col min="17" max="29" width="9" style="3"/>
    <col min="30" max="30" width="119.09765625" style="3" customWidth="1"/>
    <col min="31" max="16384" width="9" style="3"/>
  </cols>
  <sheetData>
    <row r="2" spans="1:30" x14ac:dyDescent="0.25">
      <c r="D2" s="6"/>
    </row>
    <row r="4" spans="1:30" x14ac:dyDescent="0.25">
      <c r="C4" s="6"/>
      <c r="D4" s="21">
        <v>45261</v>
      </c>
      <c r="E4" s="22">
        <v>45292</v>
      </c>
      <c r="F4" s="22">
        <v>45323</v>
      </c>
      <c r="G4" s="22">
        <v>45352</v>
      </c>
      <c r="H4" s="22">
        <v>45383</v>
      </c>
      <c r="I4" s="22">
        <v>45413</v>
      </c>
      <c r="J4" s="22">
        <v>45445</v>
      </c>
      <c r="K4" s="22">
        <v>45476</v>
      </c>
      <c r="L4" s="22">
        <v>45507</v>
      </c>
      <c r="M4" s="22">
        <v>45538</v>
      </c>
      <c r="N4" s="22">
        <v>45568</v>
      </c>
      <c r="O4" s="22">
        <v>45600</v>
      </c>
    </row>
    <row r="5" spans="1:30" x14ac:dyDescent="0.25">
      <c r="A5" s="4"/>
      <c r="B5" s="4"/>
      <c r="C5" s="9" t="s">
        <v>36</v>
      </c>
      <c r="D5" s="10">
        <v>5492273</v>
      </c>
      <c r="E5" s="10">
        <v>5726778</v>
      </c>
      <c r="F5" s="17">
        <v>5273841</v>
      </c>
      <c r="G5" s="17">
        <v>5452156</v>
      </c>
      <c r="H5" s="17">
        <v>5204559</v>
      </c>
      <c r="I5" s="17">
        <v>4883700</v>
      </c>
      <c r="J5" s="17">
        <v>4462006</v>
      </c>
      <c r="K5" s="17">
        <v>5063282</v>
      </c>
      <c r="L5" s="24">
        <v>5088364</v>
      </c>
      <c r="M5" s="24">
        <v>4277072</v>
      </c>
      <c r="N5" s="24">
        <v>5127094</v>
      </c>
      <c r="O5" s="24">
        <v>5514168</v>
      </c>
    </row>
    <row r="6" spans="1:30" x14ac:dyDescent="0.25">
      <c r="A6" s="4"/>
      <c r="B6" s="4"/>
      <c r="C6" s="11" t="s">
        <v>37</v>
      </c>
      <c r="D6" s="10">
        <v>6403837</v>
      </c>
      <c r="E6" s="10">
        <v>6631466</v>
      </c>
      <c r="F6" s="17">
        <v>6516915</v>
      </c>
      <c r="G6" s="17">
        <v>6574140</v>
      </c>
      <c r="H6" s="17">
        <v>6233452</v>
      </c>
      <c r="I6" s="17">
        <v>5726133</v>
      </c>
      <c r="J6" s="17">
        <v>5608750</v>
      </c>
      <c r="K6" s="17">
        <v>6317029</v>
      </c>
      <c r="L6" s="24">
        <v>6375771</v>
      </c>
      <c r="M6" s="24">
        <v>5362921</v>
      </c>
      <c r="N6" s="24">
        <v>6177496</v>
      </c>
      <c r="O6" s="24">
        <v>6768202</v>
      </c>
    </row>
    <row r="7" spans="1:30" x14ac:dyDescent="0.25">
      <c r="C7" s="12" t="s">
        <v>38</v>
      </c>
      <c r="D7" s="10">
        <v>11896110</v>
      </c>
      <c r="E7" s="10">
        <v>12358244</v>
      </c>
      <c r="F7" s="17">
        <v>11790756</v>
      </c>
      <c r="G7" s="17">
        <v>12026296</v>
      </c>
      <c r="H7" s="17">
        <v>11438011</v>
      </c>
      <c r="I7" s="17">
        <v>10609833</v>
      </c>
      <c r="J7" s="17">
        <v>10070756</v>
      </c>
      <c r="K7" s="17">
        <v>11380311</v>
      </c>
      <c r="L7" s="24">
        <v>11464135</v>
      </c>
      <c r="M7" s="24">
        <v>9639993</v>
      </c>
      <c r="N7" s="24">
        <v>11304590</v>
      </c>
      <c r="O7" s="24">
        <v>12282370</v>
      </c>
    </row>
    <row r="8" spans="1:30" x14ac:dyDescent="0.25">
      <c r="A8" s="4"/>
      <c r="B8" s="4"/>
      <c r="C8" s="4"/>
      <c r="AD8" s="6" t="s">
        <v>68</v>
      </c>
    </row>
    <row r="9" spans="1:30" x14ac:dyDescent="0.25">
      <c r="A9" s="4"/>
      <c r="B9" s="4"/>
      <c r="C9" s="4"/>
      <c r="O9" s="16"/>
    </row>
    <row r="10" spans="1:30" x14ac:dyDescent="0.25">
      <c r="P10" s="15"/>
    </row>
    <row r="11" spans="1:30" x14ac:dyDescent="0.25">
      <c r="P11" s="15"/>
    </row>
    <row r="12" spans="1:30" x14ac:dyDescent="0.25">
      <c r="P12" s="15"/>
    </row>
    <row r="47" ht="25.5" customHeight="1" x14ac:dyDescent="0.25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70" zoomScaleNormal="70" workbookViewId="0"/>
  </sheetViews>
  <sheetFormatPr defaultRowHeight="13.8" x14ac:dyDescent="0.25"/>
  <cols>
    <col min="1" max="1" width="9.09765625" customWidth="1"/>
    <col min="3" max="3" width="9.59765625" bestFit="1" customWidth="1"/>
    <col min="4" max="4" width="17.8984375" hidden="1" customWidth="1"/>
    <col min="5" max="5" width="13.59765625" style="30" customWidth="1"/>
    <col min="7" max="8" width="8.59765625" hidden="1" customWidth="1"/>
    <col min="9" max="10" width="0" hidden="1" customWidth="1"/>
  </cols>
  <sheetData>
    <row r="1" spans="1:10" s="20" customFormat="1" x14ac:dyDescent="0.25">
      <c r="A1" s="19" t="s">
        <v>39</v>
      </c>
      <c r="B1" s="19" t="s">
        <v>40</v>
      </c>
      <c r="C1" s="19" t="s">
        <v>41</v>
      </c>
      <c r="D1" s="20" t="s">
        <v>42</v>
      </c>
      <c r="E1" s="28" t="s">
        <v>55</v>
      </c>
      <c r="G1" s="20">
        <v>1</v>
      </c>
      <c r="H1" s="20" t="s">
        <v>43</v>
      </c>
      <c r="J1" s="20" t="s">
        <v>57</v>
      </c>
    </row>
    <row r="2" spans="1:10" s="20" customFormat="1" x14ac:dyDescent="0.25">
      <c r="A2" s="27">
        <f>DAY(Table1[DATE])</f>
        <v>14</v>
      </c>
      <c r="B2" s="27" t="str">
        <f>INDEX(J1:J12,MATCH(MONTH(Table1[DATE]),G1:G12,0))</f>
        <v>Dec</v>
      </c>
      <c r="C2" s="27">
        <f>YEAR(Table1[DATE])</f>
        <v>2024</v>
      </c>
      <c r="D2" s="27">
        <v>2023</v>
      </c>
      <c r="E2" s="29">
        <f>'30-Day PAX'!AE4</f>
        <v>45640</v>
      </c>
      <c r="G2" s="20">
        <v>2</v>
      </c>
      <c r="H2" s="20" t="s">
        <v>44</v>
      </c>
      <c r="J2" s="20" t="s">
        <v>58</v>
      </c>
    </row>
    <row r="3" spans="1:10" ht="52.5" hidden="1" customHeight="1" x14ac:dyDescent="0.25">
      <c r="G3">
        <v>3</v>
      </c>
      <c r="H3" t="s">
        <v>45</v>
      </c>
      <c r="J3" s="20" t="s">
        <v>59</v>
      </c>
    </row>
    <row r="4" spans="1:10" ht="36" hidden="1" customHeight="1" x14ac:dyDescent="0.25">
      <c r="A4" t="s">
        <v>46</v>
      </c>
      <c r="G4">
        <v>4</v>
      </c>
      <c r="H4" t="s">
        <v>47</v>
      </c>
      <c r="J4" s="20" t="s">
        <v>60</v>
      </c>
    </row>
    <row r="5" spans="1:10" ht="53.25" hidden="1" customHeight="1" x14ac:dyDescent="0.25">
      <c r="A5" t="s">
        <v>48</v>
      </c>
      <c r="B5" s="18" t="str">
        <f>A5&amp;$A$2&amp;VLOOKUP($A$2,$G$1:$H$31,2,0)&amp;" "&amp;$B$2&amp;" "&amp;$C$2</f>
        <v>Number of Total Passengers as of 14th Dec 2024</v>
      </c>
      <c r="G5">
        <v>5</v>
      </c>
      <c r="H5" t="s">
        <v>47</v>
      </c>
      <c r="J5" s="20" t="s">
        <v>61</v>
      </c>
    </row>
    <row r="6" spans="1:10" ht="32.25" hidden="1" customHeight="1" x14ac:dyDescent="0.25">
      <c r="A6" t="s">
        <v>49</v>
      </c>
      <c r="G6">
        <v>6</v>
      </c>
      <c r="H6" t="s">
        <v>47</v>
      </c>
      <c r="J6" s="20" t="s">
        <v>62</v>
      </c>
    </row>
    <row r="7" spans="1:10" ht="42.75" hidden="1" customHeight="1" x14ac:dyDescent="0.25">
      <c r="A7" t="s">
        <v>50</v>
      </c>
      <c r="B7" s="18" t="str">
        <f>A7&amp;$A$2&amp;VLOOKUP($A$2,$G$1:$H$31,2,0)&amp;" "&amp;$B$2&amp;" "&amp;$C$2</f>
        <v>Number of Total Flights as of 14th Dec 2024</v>
      </c>
      <c r="G7">
        <v>7</v>
      </c>
      <c r="H7" t="s">
        <v>47</v>
      </c>
      <c r="J7" s="20" t="s">
        <v>56</v>
      </c>
    </row>
    <row r="8" spans="1:10" ht="42.75" hidden="1" customHeight="1" x14ac:dyDescent="0.25">
      <c r="A8" t="s">
        <v>51</v>
      </c>
      <c r="G8">
        <v>8</v>
      </c>
      <c r="H8" t="s">
        <v>47</v>
      </c>
      <c r="J8" s="20" t="s">
        <v>63</v>
      </c>
    </row>
    <row r="9" spans="1:10" ht="26.25" hidden="1" customHeight="1" x14ac:dyDescent="0.25">
      <c r="A9" t="s">
        <v>52</v>
      </c>
      <c r="B9" s="18" t="str">
        <f>A9&amp;$A$2&amp;VLOOKUP($A$2,$G$1:$H$31,2,0)&amp;" "&amp;$B$2&amp;" "&amp;$C$2</f>
        <v>Total Passengers as of 14th Dec 2024</v>
      </c>
      <c r="G9">
        <v>9</v>
      </c>
      <c r="H9" t="s">
        <v>47</v>
      </c>
      <c r="J9" s="20" t="s">
        <v>64</v>
      </c>
    </row>
    <row r="10" spans="1:10" ht="43.5" hidden="1" customHeight="1" x14ac:dyDescent="0.25">
      <c r="A10" t="s">
        <v>53</v>
      </c>
      <c r="G10">
        <v>10</v>
      </c>
      <c r="H10" t="s">
        <v>47</v>
      </c>
      <c r="J10" s="20" t="s">
        <v>65</v>
      </c>
    </row>
    <row r="11" spans="1:10" ht="57" hidden="1" customHeight="1" x14ac:dyDescent="0.25">
      <c r="A11" t="s">
        <v>54</v>
      </c>
      <c r="B11" s="23" t="str">
        <f>A11&amp;TEXT('12-Months PAX'!$D$4,"mmmm")&amp;" "&amp;$D$2</f>
        <v>Total Passengers since December 2023</v>
      </c>
      <c r="G11">
        <v>11</v>
      </c>
      <c r="H11" t="s">
        <v>47</v>
      </c>
      <c r="J11" s="20" t="s">
        <v>66</v>
      </c>
    </row>
    <row r="12" spans="1:10" hidden="1" x14ac:dyDescent="0.25">
      <c r="G12">
        <v>12</v>
      </c>
      <c r="H12" t="s">
        <v>47</v>
      </c>
      <c r="J12" s="20" t="s">
        <v>67</v>
      </c>
    </row>
    <row r="13" spans="1:10" hidden="1" x14ac:dyDescent="0.25">
      <c r="G13">
        <v>13</v>
      </c>
      <c r="H13" t="s">
        <v>47</v>
      </c>
      <c r="J13" s="20"/>
    </row>
    <row r="14" spans="1:10" hidden="1" x14ac:dyDescent="0.25">
      <c r="G14">
        <v>14</v>
      </c>
      <c r="H14" t="s">
        <v>47</v>
      </c>
      <c r="J14" s="20"/>
    </row>
    <row r="15" spans="1:10" hidden="1" x14ac:dyDescent="0.25">
      <c r="G15">
        <v>15</v>
      </c>
      <c r="H15" t="s">
        <v>47</v>
      </c>
      <c r="J15" s="20"/>
    </row>
    <row r="16" spans="1:10" hidden="1" x14ac:dyDescent="0.25">
      <c r="G16">
        <v>16</v>
      </c>
      <c r="H16" t="s">
        <v>47</v>
      </c>
      <c r="J16" s="20"/>
    </row>
    <row r="17" spans="7:10" hidden="1" x14ac:dyDescent="0.25">
      <c r="G17">
        <v>17</v>
      </c>
      <c r="H17" t="s">
        <v>47</v>
      </c>
      <c r="J17" s="20"/>
    </row>
    <row r="18" spans="7:10" hidden="1" x14ac:dyDescent="0.25">
      <c r="G18">
        <v>18</v>
      </c>
      <c r="H18" t="s">
        <v>47</v>
      </c>
      <c r="J18" s="20"/>
    </row>
    <row r="19" spans="7:10" hidden="1" x14ac:dyDescent="0.25">
      <c r="G19">
        <v>19</v>
      </c>
      <c r="H19" t="s">
        <v>47</v>
      </c>
      <c r="J19" s="20"/>
    </row>
    <row r="20" spans="7:10" hidden="1" x14ac:dyDescent="0.25">
      <c r="G20">
        <v>20</v>
      </c>
      <c r="H20" t="s">
        <v>47</v>
      </c>
      <c r="J20" s="20"/>
    </row>
    <row r="21" spans="7:10" hidden="1" x14ac:dyDescent="0.25">
      <c r="G21">
        <v>21</v>
      </c>
      <c r="H21" t="s">
        <v>43</v>
      </c>
      <c r="J21" s="20"/>
    </row>
    <row r="22" spans="7:10" hidden="1" x14ac:dyDescent="0.25">
      <c r="G22">
        <v>22</v>
      </c>
      <c r="H22" t="s">
        <v>44</v>
      </c>
      <c r="J22" s="20"/>
    </row>
    <row r="23" spans="7:10" hidden="1" x14ac:dyDescent="0.25">
      <c r="G23">
        <v>23</v>
      </c>
      <c r="H23" t="s">
        <v>45</v>
      </c>
      <c r="J23" s="20"/>
    </row>
    <row r="24" spans="7:10" hidden="1" x14ac:dyDescent="0.25">
      <c r="G24">
        <v>24</v>
      </c>
      <c r="H24" t="s">
        <v>47</v>
      </c>
      <c r="J24" s="20"/>
    </row>
    <row r="25" spans="7:10" hidden="1" x14ac:dyDescent="0.25">
      <c r="G25">
        <v>25</v>
      </c>
      <c r="H25" t="s">
        <v>47</v>
      </c>
    </row>
    <row r="26" spans="7:10" hidden="1" x14ac:dyDescent="0.25">
      <c r="G26">
        <v>26</v>
      </c>
      <c r="H26" t="s">
        <v>47</v>
      </c>
    </row>
    <row r="27" spans="7:10" hidden="1" x14ac:dyDescent="0.25">
      <c r="G27">
        <v>27</v>
      </c>
      <c r="H27" t="s">
        <v>47</v>
      </c>
    </row>
    <row r="28" spans="7:10" hidden="1" x14ac:dyDescent="0.25">
      <c r="G28">
        <v>28</v>
      </c>
      <c r="H28" t="s">
        <v>47</v>
      </c>
    </row>
    <row r="29" spans="7:10" hidden="1" x14ac:dyDescent="0.25">
      <c r="G29">
        <v>29</v>
      </c>
      <c r="H29" t="s">
        <v>47</v>
      </c>
    </row>
    <row r="30" spans="7:10" hidden="1" x14ac:dyDescent="0.25">
      <c r="G30">
        <v>30</v>
      </c>
      <c r="H30" t="s">
        <v>47</v>
      </c>
    </row>
    <row r="31" spans="7:10" hidden="1" x14ac:dyDescent="0.25">
      <c r="G31">
        <v>31</v>
      </c>
      <c r="H31" t="s">
        <v>43</v>
      </c>
    </row>
    <row r="32" spans="7:10" hidden="1" x14ac:dyDescent="0.25"/>
    <row r="33" hidden="1" x14ac:dyDescent="0.25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888b3db-7650-4fb5-87c2-1adeb607d113">
      <UserInfo>
        <DisplayName/>
        <AccountId xsi:nil="true"/>
        <AccountType/>
      </UserInfo>
    </SharedWithUsers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Props1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A3B149-BE2F-4F1C-BAB3-CD55D8B5C35A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elements/1.1/"/>
    <ds:schemaRef ds:uri="d1f8fc93-d40b-44ac-9772-57f29c0b5a08"/>
    <ds:schemaRef ds:uri="http://purl.org/dc/terms/"/>
    <ds:schemaRef ds:uri="http://schemas.microsoft.com/office/infopath/2007/PartnerControls"/>
    <ds:schemaRef ds:uri="e888b3db-7650-4fb5-87c2-1adeb607d11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57F78CB-BC58-4144-A0C7-4C0432F37D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Pattarapon Phasuk</cp:lastModifiedBy>
  <cp:revision/>
  <dcterms:created xsi:type="dcterms:W3CDTF">2022-10-17T04:10:42Z</dcterms:created>
  <dcterms:modified xsi:type="dcterms:W3CDTF">2024-12-16T08:18:27Z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  <property fmtid="{D5CDD505-2E9C-101B-9397-08002B2CF9AE}" pid="4" name="Order">
    <vt:r8>1405000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