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11\ข้อมูลให้ ITD 20241130\"/>
    </mc:Choice>
  </mc:AlternateContent>
  <xr:revisionPtr revIDLastSave="26" documentId="6_{713999B1-E283-4FF7-8122-D7EBDEDCB2F2}" xr6:coauthVersionLast="36" xr6:coauthVersionMax="47" xr10:uidLastSave="{B9C14470-66F2-456F-BDE3-E3B8B674C5F4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9" i="236" l="1"/>
  <c r="AL50" i="236"/>
  <c r="AL48" i="236"/>
  <c r="AK51" i="235"/>
  <c r="AK52" i="235"/>
  <c r="AK50" i="235"/>
  <c r="E2" i="240"/>
  <c r="A2" i="240"/>
  <c r="B11" i="240"/>
  <c r="B2" i="240"/>
  <c r="C2" i="240"/>
  <c r="B7" i="240" l="1"/>
  <c r="B9" i="240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<sst xmlns="http://schemas.openxmlformats.org/spreadsheetml/2006/main" count="179" uniqueCount="69">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</sst>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color theme="0"/>
      <name val="Tahoma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14" fillId="1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15" fillId="14" borderId="3" applyNumberFormat="0" applyAlignment="0" applyProtection="0"/>
    <xf numFmtId="187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6" fillId="0" borderId="0"/>
  </cellStyleXfs>
  <cellXfs count="70">
    <xf numFmtId="0" fontId="0" fillId="0" borderId="0" xfId="0"/>
    <xf numFmtId="0" fontId="5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8" fillId="0" borderId="0" xfId="1" applyFont="1" applyAlignment="1">
      <alignment vertical="center"/>
    </xf>
    <xf numFmtId="190" fontId="9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1" fillId="0" borderId="0" xfId="1" applyFont="1" applyAlignment="1">
      <alignment vertical="center"/>
    </xf>
    <xf numFmtId="0" fontId="7" fillId="2" borderId="0" xfId="3" applyNumberFormat="1" applyFont="1" applyFill="1" applyAlignment="1">
      <alignment horizontal="left" vertical="center"/>
    </xf>
    <xf numFmtId="0" fontId="12" fillId="11" borderId="0" xfId="3" applyNumberFormat="1" applyFont="1" applyFill="1" applyAlignment="1">
      <alignment horizontal="left" vertical="center"/>
    </xf>
    <xf numFmtId="0" fontId="12" fillId="12" borderId="0" xfId="3" applyNumberFormat="1" applyFont="1" applyFill="1" applyAlignment="1">
      <alignment vertical="center"/>
    </xf>
    <xf numFmtId="191" fontId="12" fillId="0" borderId="0" xfId="4" applyNumberFormat="1" applyFont="1" applyAlignment="1">
      <alignment vertical="center"/>
    </xf>
    <xf numFmtId="0" fontId="7" fillId="8" borderId="0" xfId="3" applyNumberFormat="1" applyFont="1" applyFill="1" applyAlignment="1">
      <alignment vertical="center"/>
    </xf>
    <xf numFmtId="0" fontId="7" fillId="2" borderId="0" xfId="1" applyFont="1" applyFill="1" applyAlignment="1">
      <alignment vertical="center"/>
    </xf>
    <xf numFmtId="191" fontId="13" fillId="0" borderId="0" xfId="4" applyNumberFormat="1" applyFont="1" applyAlignment="1">
      <alignment horizontal="right" vertical="center"/>
    </xf>
    <xf numFmtId="0" fontId="14" fillId="3" borderId="2" xfId="0" applyFont="1" applyFill="1" applyBorder="1" applyAlignment="1">
      <alignment horizontal="center" vertical="center"/>
    </xf>
    <xf numFmtId="191" fontId="8" fillId="0" borderId="0" xfId="4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191" fontId="11" fillId="0" borderId="0" xfId="4" applyNumberFormat="1" applyFont="1" applyAlignment="1">
      <alignment vertical="center"/>
    </xf>
    <xf numFmtId="192" fontId="0" fillId="0" borderId="0" xfId="0" applyNumberFormat="1"/>
    <xf numFmtId="0" fontId="14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7" fillId="3" borderId="1" xfId="1" applyNumberFormat="1" applyFont="1" applyFill="1" applyBorder="1" applyAlignment="1">
      <alignment horizontal="center" vertical="center"/>
    </xf>
    <xf numFmtId="193" fontId="7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5" fillId="0" borderId="0" xfId="1" applyNumberFormat="1" applyAlignment="1">
      <alignment vertical="center"/>
    </xf>
    <xf numFmtId="190" fontId="4" fillId="0" borderId="0" xfId="3" applyNumberFormat="1" applyFont="1" applyFill="1" applyAlignment="1">
      <alignment vertical="center"/>
    </xf>
    <xf numFmtId="188" fontId="7" fillId="4" borderId="1" xfId="1" applyNumberFormat="1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7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3" fillId="0" borderId="0" xfId="4" applyNumberFormat="1" applyFont="1" applyAlignment="1">
      <alignment horizontal="right" vertical="center"/>
    </xf>
    <xf numFmtId="14" fontId="5" fillId="0" borderId="0" xfId="1" applyNumberFormat="1" applyAlignment="1">
      <alignment vertical="center"/>
    </xf>
    <xf numFmtId="0" fontId="7" fillId="0" borderId="0" xfId="3" applyNumberFormat="1" applyFont="1" applyFill="1" applyAlignment="1">
      <alignment horizontal="left" vertical="center"/>
    </xf>
    <xf numFmtId="0" fontId="12" fillId="0" borderId="0" xfId="3" applyNumberFormat="1" applyFont="1" applyFill="1" applyAlignment="1">
      <alignment horizontal="left" vertical="center"/>
    </xf>
    <xf numFmtId="0" fontId="5" fillId="15" borderId="0" xfId="1" applyFill="1" applyAlignment="1">
      <alignment vertical="center"/>
    </xf>
    <xf numFmtId="190" fontId="4" fillId="15" borderId="0" xfId="3" applyNumberFormat="1" applyFont="1" applyFill="1" applyBorder="1" applyAlignment="1">
      <alignment vertical="center"/>
    </xf>
    <xf numFmtId="0" fontId="5" fillId="0" borderId="2" xfId="1" applyBorder="1" applyAlignment="1">
      <alignment vertical="center"/>
    </xf>
    <xf numFmtId="188" fontId="14" fillId="4" borderId="2" xfId="1" applyNumberFormat="1" applyFont="1" applyFill="1" applyBorder="1" applyAlignment="1">
      <alignment horizontal="center" vertical="center"/>
    </xf>
    <xf numFmtId="188" fontId="14" fillId="5" borderId="2" xfId="1" applyNumberFormat="1" applyFont="1" applyFill="1" applyBorder="1" applyAlignment="1">
      <alignment horizontal="center" vertical="center"/>
    </xf>
    <xf numFmtId="188" fontId="14" fillId="6" borderId="2" xfId="1" applyNumberFormat="1" applyFont="1" applyFill="1" applyBorder="1" applyAlignment="1">
      <alignment horizontal="center" vertical="center"/>
    </xf>
    <xf numFmtId="189" fontId="14" fillId="7" borderId="2" xfId="1" applyNumberFormat="1" applyFont="1" applyFill="1" applyBorder="1" applyAlignment="1">
      <alignment horizontal="center" vertical="center"/>
    </xf>
    <xf numFmtId="190" fontId="4" fillId="0" borderId="2" xfId="3" applyNumberFormat="1" applyFont="1" applyBorder="1" applyAlignment="1">
      <alignment vertical="center"/>
    </xf>
    <xf numFmtId="190" fontId="4" fillId="0" borderId="2" xfId="3" applyNumberFormat="1" applyFont="1" applyFill="1" applyBorder="1" applyAlignment="1">
      <alignment vertical="center"/>
    </xf>
    <xf numFmtId="0" fontId="14" fillId="8" borderId="2" xfId="1" applyFont="1" applyFill="1" applyBorder="1" applyAlignment="1">
      <alignment vertical="center"/>
    </xf>
    <xf numFmtId="0" fontId="14" fillId="9" borderId="2" xfId="1" applyFont="1" applyFill="1" applyBorder="1" applyAlignment="1">
      <alignment vertical="center"/>
    </xf>
    <xf numFmtId="190" fontId="4" fillId="15" borderId="0" xfId="3" applyNumberFormat="1" applyFont="1" applyFill="1" applyAlignment="1">
      <alignment vertical="center"/>
    </xf>
    <xf numFmtId="0" fontId="14" fillId="2" borderId="2" xfId="1" applyFont="1" applyFill="1" applyBorder="1" applyAlignment="1">
      <alignment vertical="center"/>
    </xf>
    <xf numFmtId="0" fontId="5" fillId="10" borderId="2" xfId="1" applyFill="1" applyBorder="1" applyAlignment="1">
      <alignment vertical="center"/>
    </xf>
    <xf numFmtId="190" fontId="2" fillId="0" borderId="0" xfId="3" applyNumberFormat="1" applyFont="1" applyBorder="1" applyAlignment="1">
      <alignment vertical="center"/>
    </xf>
    <xf numFmtId="190" fontId="2" fillId="0" borderId="0" xfId="3" applyNumberFormat="1" applyFont="1" applyFill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188" fontId="14" fillId="4" borderId="0" xfId="1" applyNumberFormat="1" applyFont="1" applyFill="1" applyAlignment="1">
      <alignment horizontal="center" vertical="center"/>
    </xf>
    <xf numFmtId="188" fontId="14" fillId="5" borderId="0" xfId="1" applyNumberFormat="1" applyFont="1" applyFill="1" applyAlignment="1">
      <alignment horizontal="center" vertical="center"/>
    </xf>
    <xf numFmtId="188" fontId="14" fillId="6" borderId="0" xfId="1" applyNumberFormat="1" applyFont="1" applyFill="1" applyAlignment="1">
      <alignment horizontal="center" vertical="center"/>
    </xf>
    <xf numFmtId="189" fontId="14" fillId="7" borderId="0" xfId="1" applyNumberFormat="1" applyFont="1" applyFill="1" applyAlignment="1">
      <alignment horizontal="center" vertical="center"/>
    </xf>
    <xf numFmtId="3" fontId="13" fillId="0" borderId="2" xfId="4" applyNumberFormat="1" applyFont="1" applyBorder="1" applyAlignment="1">
      <alignment horizontal="right" vertical="center"/>
    </xf>
    <xf numFmtId="3" fontId="18" fillId="0" borderId="2" xfId="4" applyNumberFormat="1" applyFont="1" applyBorder="1" applyAlignment="1">
      <alignment horizontal="right" vertical="center"/>
    </xf>
    <xf numFmtId="37" fontId="13" fillId="0" borderId="2" xfId="4" applyNumberFormat="1" applyFont="1" applyBorder="1" applyAlignment="1">
      <alignment horizontal="center" vertical="center"/>
    </xf>
    <xf numFmtId="188" fontId="19" fillId="4" borderId="1" xfId="1" applyNumberFormat="1" applyFont="1" applyFill="1" applyBorder="1" applyAlignment="1">
      <alignment horizontal="center" vertical="center"/>
    </xf>
    <xf numFmtId="191" fontId="16" fillId="0" borderId="2" xfId="4" applyNumberFormat="1" applyFont="1" applyBorder="1" applyAlignment="1">
      <alignment horizontal="center" vertical="center"/>
    </xf>
    <xf numFmtId="191" fontId="16" fillId="0" borderId="2" xfId="4" applyNumberFormat="1" applyFont="1" applyBorder="1" applyAlignment="1">
      <alignment horizontal="right" vertical="center"/>
    </xf>
    <xf numFmtId="37" fontId="18" fillId="0" borderId="4" xfId="4" applyNumberFormat="1" applyFont="1" applyBorder="1" applyAlignment="1">
      <alignment horizontal="right" vertical="center"/>
    </xf>
    <xf numFmtId="191" fontId="16" fillId="0" borderId="2" xfId="4" applyNumberFormat="1" applyFont="1" applyFill="1" applyBorder="1" applyAlignment="1">
      <alignment horizontal="right" vertical="center"/>
    </xf>
    <xf numFmtId="3" fontId="18" fillId="0" borderId="2" xfId="4" applyNumberFormat="1" applyFont="1" applyFill="1" applyBorder="1" applyAlignment="1">
      <alignment horizontal="right" vertical="center"/>
    </xf>
    <xf numFmtId="191" fontId="16" fillId="0" borderId="2" xfId="4" applyNumberFormat="1" applyFont="1" applyFill="1" applyBorder="1" applyAlignment="1">
      <alignment horizontal="center" vertical="center"/>
    </xf>
    <xf numFmtId="37" fontId="18" fillId="0" borderId="4" xfId="4" applyNumberFormat="1" applyFont="1" applyFill="1" applyBorder="1" applyAlignment="1">
      <alignment horizontal="right" vertical="center"/>
    </xf>
    <xf numFmtId="191" fontId="16" fillId="0" borderId="5" xfId="4" applyNumberFormat="1" applyFont="1" applyBorder="1" applyAlignment="1">
      <alignment horizontal="center" vertical="center"/>
    </xf>
    <xf numFmtId="37" fontId="18" fillId="0" borderId="6" xfId="4" applyNumberFormat="1" applyFont="1" applyBorder="1" applyAlignment="1">
      <alignment horizontal="right" vertical="center"/>
    </xf>
    <xf numFmtId="188" fontId="19" fillId="16" borderId="1" xfId="1" applyNumberFormat="1" applyFont="1" applyFill="1" applyBorder="1" applyAlignment="1">
      <alignment horizontal="center" vertical="center"/>
    </xf>
  </cellXfs>
  <cellStyles count="23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30th Nov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_-* #,##0_-;\-* #,##0_-;_-* "-"??_-;_-@_-</c:formatCode>
                <c:ptCount val="31"/>
                <c:pt idx="0">
                  <c:v>158686</c:v>
                </c:pt>
                <c:pt idx="1">
                  <c:v>38861</c:v>
                </c:pt>
                <c:pt idx="2">
                  <c:v>32866</c:v>
                </c:pt>
                <c:pt idx="3">
                  <c:v>9412</c:v>
                </c:pt>
                <c:pt idx="4">
                  <c:v>793</c:v>
                </c:pt>
                <c:pt idx="5">
                  <c:v>274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2247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776</c:v>
                </c:pt>
                <c:pt idx="30">
                  <c:v>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4.960923741188062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4.960923741188062E-4"/>
                  <c:y val="-4.74108285541871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1.4882771223564185E-3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_-* #,##0_-;\-* #,##0_-;_-* "-"??_-;_-@_-</c:formatCode>
                <c:ptCount val="31"/>
                <c:pt idx="0">
                  <c:v>31748</c:v>
                </c:pt>
                <c:pt idx="1">
                  <c:v>52581</c:v>
                </c:pt>
                <c:pt idx="2">
                  <c:v>19399</c:v>
                </c:pt>
                <c:pt idx="3">
                  <c:v>21613</c:v>
                </c:pt>
                <c:pt idx="4">
                  <c:v>5459</c:v>
                </c:pt>
                <c:pt idx="5">
                  <c:v>5497</c:v>
                </c:pt>
                <c:pt idx="6">
                  <c:v>615</c:v>
                </c:pt>
                <c:pt idx="7">
                  <c:v>410</c:v>
                </c:pt>
                <c:pt idx="8">
                  <c:v>60</c:v>
                </c:pt>
                <c:pt idx="9">
                  <c:v>6515</c:v>
                </c:pt>
                <c:pt idx="10">
                  <c:v>4240</c:v>
                </c:pt>
                <c:pt idx="11">
                  <c:v>301</c:v>
                </c:pt>
                <c:pt idx="12">
                  <c:v>1545</c:v>
                </c:pt>
                <c:pt idx="13">
                  <c:v>920</c:v>
                </c:pt>
                <c:pt idx="14">
                  <c:v>2397</c:v>
                </c:pt>
                <c:pt idx="15">
                  <c:v>580</c:v>
                </c:pt>
                <c:pt idx="16">
                  <c:v>1504</c:v>
                </c:pt>
                <c:pt idx="17">
                  <c:v>609</c:v>
                </c:pt>
                <c:pt idx="18">
                  <c:v>1239</c:v>
                </c:pt>
                <c:pt idx="19">
                  <c:v>949</c:v>
                </c:pt>
                <c:pt idx="20">
                  <c:v>317</c:v>
                </c:pt>
                <c:pt idx="21">
                  <c:v>623</c:v>
                </c:pt>
                <c:pt idx="22">
                  <c:v>827</c:v>
                </c:pt>
                <c:pt idx="23">
                  <c:v>3793</c:v>
                </c:pt>
                <c:pt idx="24">
                  <c:v>0</c:v>
                </c:pt>
                <c:pt idx="25">
                  <c:v>5510</c:v>
                </c:pt>
                <c:pt idx="26">
                  <c:v>3431</c:v>
                </c:pt>
                <c:pt idx="27">
                  <c:v>281</c:v>
                </c:pt>
                <c:pt idx="28">
                  <c:v>176</c:v>
                </c:pt>
                <c:pt idx="29">
                  <c:v>5971</c:v>
                </c:pt>
                <c:pt idx="30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30th Nov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_-* #,##0_-;\-* #,##0_-;_-* "-"??_-;_-@_-</c:formatCode>
                <c:ptCount val="31"/>
                <c:pt idx="0">
                  <c:v>764</c:v>
                </c:pt>
                <c:pt idx="1">
                  <c:v>240</c:v>
                </c:pt>
                <c:pt idx="2">
                  <c:v>170</c:v>
                </c:pt>
                <c:pt idx="3">
                  <c:v>55</c:v>
                </c:pt>
                <c:pt idx="4">
                  <c:v>8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_-* #,##0_-;\-* #,##0_-;_-* "-"??_-;_-@_-</c:formatCode>
                <c:ptCount val="31"/>
                <c:pt idx="0">
                  <c:v>226</c:v>
                </c:pt>
                <c:pt idx="1">
                  <c:v>336</c:v>
                </c:pt>
                <c:pt idx="2">
                  <c:v>129</c:v>
                </c:pt>
                <c:pt idx="3">
                  <c:v>130</c:v>
                </c:pt>
                <c:pt idx="4">
                  <c:v>48</c:v>
                </c:pt>
                <c:pt idx="5">
                  <c:v>36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42</c:v>
                </c:pt>
                <c:pt idx="10">
                  <c:v>26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16</c:v>
                </c:pt>
                <c:pt idx="15">
                  <c:v>4</c:v>
                </c:pt>
                <c:pt idx="16">
                  <c:v>10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6</c:v>
                </c:pt>
                <c:pt idx="23">
                  <c:v>26</c:v>
                </c:pt>
                <c:pt idx="24">
                  <c:v>0</c:v>
                </c:pt>
                <c:pt idx="25">
                  <c:v>34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64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30th Nov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389184</c:v>
                </c:pt>
                <c:pt idx="1">
                  <c:v>390561</c:v>
                </c:pt>
                <c:pt idx="2">
                  <c:v>407813</c:v>
                </c:pt>
                <c:pt idx="3">
                  <c:v>392506</c:v>
                </c:pt>
                <c:pt idx="4">
                  <c:v>368056</c:v>
                </c:pt>
                <c:pt idx="5">
                  <c:v>373662</c:v>
                </c:pt>
                <c:pt idx="6">
                  <c:v>384782</c:v>
                </c:pt>
                <c:pt idx="7">
                  <c:v>416101</c:v>
                </c:pt>
                <c:pt idx="8">
                  <c:v>413745</c:v>
                </c:pt>
                <c:pt idx="9">
                  <c:v>428178</c:v>
                </c:pt>
                <c:pt idx="10">
                  <c:v>411884</c:v>
                </c:pt>
                <c:pt idx="11">
                  <c:v>389859</c:v>
                </c:pt>
                <c:pt idx="12">
                  <c:v>388599</c:v>
                </c:pt>
                <c:pt idx="13">
                  <c:v>403688</c:v>
                </c:pt>
                <c:pt idx="14">
                  <c:v>422206</c:v>
                </c:pt>
                <c:pt idx="15">
                  <c:v>421403</c:v>
                </c:pt>
                <c:pt idx="16">
                  <c:v>437517</c:v>
                </c:pt>
                <c:pt idx="17">
                  <c:v>423841</c:v>
                </c:pt>
                <c:pt idx="18">
                  <c:v>402682</c:v>
                </c:pt>
                <c:pt idx="19">
                  <c:v>412335</c:v>
                </c:pt>
                <c:pt idx="20">
                  <c:v>417937</c:v>
                </c:pt>
                <c:pt idx="21">
                  <c:v>431382</c:v>
                </c:pt>
                <c:pt idx="22">
                  <c:v>429999</c:v>
                </c:pt>
                <c:pt idx="23">
                  <c:v>436780</c:v>
                </c:pt>
                <c:pt idx="24">
                  <c:v>424072</c:v>
                </c:pt>
                <c:pt idx="25">
                  <c:v>402105</c:v>
                </c:pt>
                <c:pt idx="26">
                  <c:v>401128</c:v>
                </c:pt>
                <c:pt idx="27">
                  <c:v>409844</c:v>
                </c:pt>
                <c:pt idx="28">
                  <c:v>426964</c:v>
                </c:pt>
                <c:pt idx="29">
                  <c:v>423557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176770</c:v>
                </c:pt>
                <c:pt idx="1">
                  <c:v>170391</c:v>
                </c:pt>
                <c:pt idx="2">
                  <c:v>178203</c:v>
                </c:pt>
                <c:pt idx="3">
                  <c:v>174372</c:v>
                </c:pt>
                <c:pt idx="4">
                  <c:v>164828</c:v>
                </c:pt>
                <c:pt idx="5">
                  <c:v>169972</c:v>
                </c:pt>
                <c:pt idx="6">
                  <c:v>179045</c:v>
                </c:pt>
                <c:pt idx="7">
                  <c:v>193450</c:v>
                </c:pt>
                <c:pt idx="8">
                  <c:v>186913</c:v>
                </c:pt>
                <c:pt idx="9">
                  <c:v>194380</c:v>
                </c:pt>
                <c:pt idx="10">
                  <c:v>190780</c:v>
                </c:pt>
                <c:pt idx="11">
                  <c:v>178902</c:v>
                </c:pt>
                <c:pt idx="12">
                  <c:v>179595</c:v>
                </c:pt>
                <c:pt idx="13">
                  <c:v>186969</c:v>
                </c:pt>
                <c:pt idx="14">
                  <c:v>189183</c:v>
                </c:pt>
                <c:pt idx="15">
                  <c:v>182066</c:v>
                </c:pt>
                <c:pt idx="16">
                  <c:v>195400</c:v>
                </c:pt>
                <c:pt idx="17">
                  <c:v>190503</c:v>
                </c:pt>
                <c:pt idx="18">
                  <c:v>182068</c:v>
                </c:pt>
                <c:pt idx="19">
                  <c:v>185226</c:v>
                </c:pt>
                <c:pt idx="20">
                  <c:v>189279</c:v>
                </c:pt>
                <c:pt idx="21">
                  <c:v>193651</c:v>
                </c:pt>
                <c:pt idx="22">
                  <c:v>188028</c:v>
                </c:pt>
                <c:pt idx="23">
                  <c:v>193924</c:v>
                </c:pt>
                <c:pt idx="24">
                  <c:v>191332</c:v>
                </c:pt>
                <c:pt idx="25">
                  <c:v>182010</c:v>
                </c:pt>
                <c:pt idx="26">
                  <c:v>178872</c:v>
                </c:pt>
                <c:pt idx="27">
                  <c:v>182727</c:v>
                </c:pt>
                <c:pt idx="28">
                  <c:v>185958</c:v>
                </c:pt>
                <c:pt idx="29">
                  <c:v>179371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212414</c:v>
                </c:pt>
                <c:pt idx="1">
                  <c:v>220170</c:v>
                </c:pt>
                <c:pt idx="2">
                  <c:v>229610</c:v>
                </c:pt>
                <c:pt idx="3">
                  <c:v>218134</c:v>
                </c:pt>
                <c:pt idx="4">
                  <c:v>203228</c:v>
                </c:pt>
                <c:pt idx="5">
                  <c:v>203690</c:v>
                </c:pt>
                <c:pt idx="6">
                  <c:v>205737</c:v>
                </c:pt>
                <c:pt idx="7">
                  <c:v>222651</c:v>
                </c:pt>
                <c:pt idx="8">
                  <c:v>226832</c:v>
                </c:pt>
                <c:pt idx="9">
                  <c:v>233798</c:v>
                </c:pt>
                <c:pt idx="10">
                  <c:v>221104</c:v>
                </c:pt>
                <c:pt idx="11">
                  <c:v>210957</c:v>
                </c:pt>
                <c:pt idx="12">
                  <c:v>209004</c:v>
                </c:pt>
                <c:pt idx="13">
                  <c:v>216719</c:v>
                </c:pt>
                <c:pt idx="14">
                  <c:v>233023</c:v>
                </c:pt>
                <c:pt idx="15">
                  <c:v>239337</c:v>
                </c:pt>
                <c:pt idx="16">
                  <c:v>242117</c:v>
                </c:pt>
                <c:pt idx="17">
                  <c:v>233338</c:v>
                </c:pt>
                <c:pt idx="18">
                  <c:v>220614</c:v>
                </c:pt>
                <c:pt idx="19">
                  <c:v>227109</c:v>
                </c:pt>
                <c:pt idx="20">
                  <c:v>228658</c:v>
                </c:pt>
                <c:pt idx="21">
                  <c:v>237731</c:v>
                </c:pt>
                <c:pt idx="22">
                  <c:v>241971</c:v>
                </c:pt>
                <c:pt idx="23">
                  <c:v>242856</c:v>
                </c:pt>
                <c:pt idx="24">
                  <c:v>232740</c:v>
                </c:pt>
                <c:pt idx="25">
                  <c:v>220095</c:v>
                </c:pt>
                <c:pt idx="26">
                  <c:v>222256</c:v>
                </c:pt>
                <c:pt idx="27">
                  <c:v>227117</c:v>
                </c:pt>
                <c:pt idx="28">
                  <c:v>241006</c:v>
                </c:pt>
                <c:pt idx="29">
                  <c:v>244186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December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2.5917001114107701E-2"/>
                  <c:y val="-5.6147118342500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11896110</c:v>
                </c:pt>
                <c:pt idx="1">
                  <c:v>12358244</c:v>
                </c:pt>
                <c:pt idx="2">
                  <c:v>11790756</c:v>
                </c:pt>
                <c:pt idx="3">
                  <c:v>12026296</c:v>
                </c:pt>
                <c:pt idx="4">
                  <c:v>11438011</c:v>
                </c:pt>
                <c:pt idx="5">
                  <c:v>10609833</c:v>
                </c:pt>
                <c:pt idx="6">
                  <c:v>10070756</c:v>
                </c:pt>
                <c:pt idx="7">
                  <c:v>11380311</c:v>
                </c:pt>
                <c:pt idx="8">
                  <c:v>11464135</c:v>
                </c:pt>
                <c:pt idx="9">
                  <c:v>9639993</c:v>
                </c:pt>
                <c:pt idx="10">
                  <c:v>11304590</c:v>
                </c:pt>
                <c:pt idx="11">
                  <c:v>12282370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5492273</c:v>
                </c:pt>
                <c:pt idx="1">
                  <c:v>5726778</c:v>
                </c:pt>
                <c:pt idx="2">
                  <c:v>5273841</c:v>
                </c:pt>
                <c:pt idx="3">
                  <c:v>5452156</c:v>
                </c:pt>
                <c:pt idx="4">
                  <c:v>5204559</c:v>
                </c:pt>
                <c:pt idx="5">
                  <c:v>4883700</c:v>
                </c:pt>
                <c:pt idx="6">
                  <c:v>4462006</c:v>
                </c:pt>
                <c:pt idx="7">
                  <c:v>5063282</c:v>
                </c:pt>
                <c:pt idx="8">
                  <c:v>5088364</c:v>
                </c:pt>
                <c:pt idx="9">
                  <c:v>4277072</c:v>
                </c:pt>
                <c:pt idx="10">
                  <c:v>5127094</c:v>
                </c:pt>
                <c:pt idx="11">
                  <c:v>5514168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113455913547752E-2"/>
                  <c:y val="-4.446033790292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6403837</c:v>
                </c:pt>
                <c:pt idx="1">
                  <c:v>6631466</c:v>
                </c:pt>
                <c:pt idx="2">
                  <c:v>6516915</c:v>
                </c:pt>
                <c:pt idx="3">
                  <c:v>6574140</c:v>
                </c:pt>
                <c:pt idx="4">
                  <c:v>6233452</c:v>
                </c:pt>
                <c:pt idx="5">
                  <c:v>5726133</c:v>
                </c:pt>
                <c:pt idx="6">
                  <c:v>5608750</c:v>
                </c:pt>
                <c:pt idx="7">
                  <c:v>6317029</c:v>
                </c:pt>
                <c:pt idx="8">
                  <c:v>6375771</c:v>
                </c:pt>
                <c:pt idx="9">
                  <c:v>5362921</c:v>
                </c:pt>
                <c:pt idx="10">
                  <c:v>6177496</c:v>
                </c:pt>
                <c:pt idx="11">
                  <c:v>6768202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tabSelected="1" zoomScale="50" zoomScaleNormal="50" zoomScalePageLayoutView="55" workbookViewId="0">
      <selection activeCell="A30" sqref="A30"/>
    </sheetView>
  </sheetViews>
  <sheetFormatPr defaultColWidth="9" defaultRowHeight="13.8" x14ac:dyDescent="0.25"/>
  <cols>
    <col min="1" max="1" width="12.59765625" style="1" customWidth="1"/>
    <col min="2" max="2" width="12.8984375" style="1" bestFit="1" customWidth="1"/>
    <col min="3" max="3" width="10.5976562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59765625" style="1" bestFit="1" customWidth="1"/>
    <col min="14" max="14" width="8.5976562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59765625" style="1" bestFit="1" customWidth="1"/>
    <col min="19" max="19" width="8.09765625" style="1" bestFit="1" customWidth="1"/>
    <col min="20" max="20" width="10.09765625" style="1" bestFit="1" customWidth="1"/>
    <col min="21" max="21" width="8.5976562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59765625" style="1" bestFit="1" customWidth="1"/>
    <col min="27" max="27" width="10" style="1" bestFit="1" customWidth="1"/>
    <col min="28" max="28" width="10.59765625" style="1" bestFit="1" customWidth="1"/>
    <col min="29" max="29" width="8.09765625" style="1" bestFit="1" customWidth="1"/>
    <col min="30" max="31" width="10.59765625" style="1" bestFit="1" customWidth="1"/>
    <col min="32" max="32" width="8.09765625" style="1" hidden="1" customWidth="1"/>
    <col min="33" max="34" width="8.59765625" style="1" bestFit="1" customWidth="1"/>
    <col min="35" max="35" width="11.09765625" style="1" bestFit="1" customWidth="1"/>
    <col min="36" max="36" width="8.59765625" style="1" bestFit="1" customWidth="1"/>
    <col min="37" max="37" width="16.097656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</row>
    <row r="4" spans="1:38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</row>
    <row r="5" spans="1:38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</row>
    <row r="6" spans="1:38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</row>
    <row r="7" spans="1:38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</row>
    <row r="8" spans="1:38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</row>
    <row r="9" spans="1:38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</row>
    <row r="10" spans="1:38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</row>
    <row r="11" spans="1:38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38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</row>
    <row r="13" spans="1:38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</row>
    <row r="14" spans="1:38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</row>
    <row r="15" spans="1:38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</row>
    <row r="16" spans="1:38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1:38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</row>
    <row r="18" spans="1:38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</row>
    <row r="19" spans="1:38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</row>
    <row r="20" spans="1:38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</row>
    <row r="21" spans="1:38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</row>
    <row r="22" spans="1:38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</row>
    <row r="23" spans="1:38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</row>
    <row r="24" spans="1:38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</row>
    <row r="25" spans="1:38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</row>
    <row r="26" spans="1:38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</row>
    <row r="27" spans="1:38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</row>
    <row r="28" spans="1:38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</row>
    <row r="29" spans="1:38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</row>
    <row r="30" spans="1:38" x14ac:dyDescent="0.25">
      <c r="A30" s="35"/>
      <c r="B30" s="51" t="s">
        <v>0</v>
      </c>
      <c r="C30" s="51" t="s">
        <v>1</v>
      </c>
      <c r="D30" s="51" t="s">
        <v>2</v>
      </c>
      <c r="E30" s="51" t="s">
        <v>3</v>
      </c>
      <c r="F30" s="51" t="s">
        <v>4</v>
      </c>
      <c r="G30" s="51" t="s">
        <v>5</v>
      </c>
      <c r="H30" s="52" t="s">
        <v>6</v>
      </c>
      <c r="I30" s="52" t="s">
        <v>7</v>
      </c>
      <c r="J30" s="52" t="s">
        <v>8</v>
      </c>
      <c r="K30" s="52" t="s">
        <v>9</v>
      </c>
      <c r="L30" s="52" t="s">
        <v>10</v>
      </c>
      <c r="M30" s="52" t="s">
        <v>11</v>
      </c>
      <c r="N30" s="52" t="s">
        <v>12</v>
      </c>
      <c r="O30" s="52" t="s">
        <v>13</v>
      </c>
      <c r="P30" s="52" t="s">
        <v>14</v>
      </c>
      <c r="Q30" s="52" t="s">
        <v>15</v>
      </c>
      <c r="R30" s="52" t="s">
        <v>16</v>
      </c>
      <c r="S30" s="52" t="s">
        <v>17</v>
      </c>
      <c r="T30" s="52" t="s">
        <v>18</v>
      </c>
      <c r="U30" s="52" t="s">
        <v>19</v>
      </c>
      <c r="V30" s="52" t="s">
        <v>20</v>
      </c>
      <c r="W30" s="52" t="s">
        <v>21</v>
      </c>
      <c r="X30" s="52" t="s">
        <v>22</v>
      </c>
      <c r="Y30" s="52" t="s">
        <v>23</v>
      </c>
      <c r="Z30" s="52" t="s">
        <v>24</v>
      </c>
      <c r="AA30" s="52" t="s">
        <v>25</v>
      </c>
      <c r="AB30" s="52" t="s">
        <v>26</v>
      </c>
      <c r="AC30" s="52" t="s">
        <v>27</v>
      </c>
      <c r="AD30" s="52" t="s">
        <v>28</v>
      </c>
      <c r="AE30" s="52" t="s">
        <v>29</v>
      </c>
      <c r="AF30" s="52" t="s">
        <v>30</v>
      </c>
      <c r="AG30" s="53" t="s">
        <v>31</v>
      </c>
      <c r="AH30" s="53" t="s">
        <v>32</v>
      </c>
      <c r="AI30" s="53" t="s">
        <v>33</v>
      </c>
      <c r="AJ30" s="54" t="s">
        <v>34</v>
      </c>
      <c r="AK30" s="55" t="s">
        <v>35</v>
      </c>
      <c r="AL30" s="35"/>
    </row>
    <row r="31" spans="1:38" ht="14.25" hidden="1" customHeight="1" x14ac:dyDescent="0.25">
      <c r="A31" s="37" t="s">
        <v>0</v>
      </c>
      <c r="B31" s="49"/>
      <c r="C31" s="49"/>
      <c r="D31" s="49"/>
      <c r="E31" s="49"/>
      <c r="F31" s="49"/>
      <c r="G31" s="49"/>
      <c r="H31" s="49"/>
      <c r="I31" s="49"/>
      <c r="J31" s="49"/>
      <c r="K31" s="50"/>
      <c r="L31" s="50"/>
      <c r="M31" s="50"/>
      <c r="N31" s="49"/>
      <c r="O31" s="49"/>
      <c r="P31" s="49"/>
      <c r="Q31" s="49"/>
      <c r="R31" s="49"/>
      <c r="S31" s="49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35"/>
    </row>
    <row r="32" spans="1:38" hidden="1" x14ac:dyDescent="0.25">
      <c r="A32" s="37" t="s">
        <v>3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35"/>
    </row>
    <row r="33" spans="1:38" hidden="1" x14ac:dyDescent="0.25">
      <c r="A33" s="37" t="s">
        <v>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35"/>
    </row>
    <row r="34" spans="1:38" hidden="1" x14ac:dyDescent="0.25">
      <c r="A34" s="37" t="s">
        <v>2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35"/>
    </row>
    <row r="35" spans="1:38" hidden="1" x14ac:dyDescent="0.25">
      <c r="A35" s="37" t="s">
        <v>4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35"/>
    </row>
    <row r="36" spans="1:38" hidden="1" x14ac:dyDescent="0.25">
      <c r="A36" s="37" t="s">
        <v>5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35"/>
    </row>
    <row r="37" spans="1:38" hidden="1" x14ac:dyDescent="0.25">
      <c r="A37" s="37" t="s">
        <v>6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35"/>
    </row>
    <row r="38" spans="1:38" hidden="1" x14ac:dyDescent="0.25">
      <c r="A38" s="37" t="s">
        <v>7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35"/>
    </row>
    <row r="39" spans="1:38" hidden="1" x14ac:dyDescent="0.25">
      <c r="A39" s="37" t="s">
        <v>8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35"/>
    </row>
    <row r="40" spans="1:38" hidden="1" x14ac:dyDescent="0.25">
      <c r="A40" s="37" t="s">
        <v>9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35"/>
    </row>
    <row r="41" spans="1:38" hidden="1" x14ac:dyDescent="0.25">
      <c r="A41" s="37" t="s">
        <v>10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35"/>
    </row>
    <row r="42" spans="1:38" hidden="1" x14ac:dyDescent="0.25">
      <c r="A42" s="37" t="s">
        <v>11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35"/>
    </row>
    <row r="43" spans="1:38" hidden="1" x14ac:dyDescent="0.25">
      <c r="A43" s="37" t="s">
        <v>12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35"/>
    </row>
    <row r="44" spans="1:38" hidden="1" x14ac:dyDescent="0.25">
      <c r="A44" s="37" t="s">
        <v>13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5"/>
    </row>
    <row r="45" spans="1:38" hidden="1" x14ac:dyDescent="0.25">
      <c r="A45" s="37" t="s">
        <v>14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35"/>
    </row>
    <row r="46" spans="1:38" hidden="1" x14ac:dyDescent="0.25">
      <c r="A46" s="37" t="s">
        <v>15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35"/>
    </row>
    <row r="47" spans="1:38" hidden="1" x14ac:dyDescent="0.25">
      <c r="A47" s="37" t="s">
        <v>16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35"/>
    </row>
    <row r="48" spans="1:38" hidden="1" x14ac:dyDescent="0.25">
      <c r="A48" s="37" t="s">
        <v>17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35">
        <v>1078</v>
      </c>
    </row>
    <row r="49" spans="1:38" hidden="1" x14ac:dyDescent="0.25">
      <c r="A49" s="37" t="s">
        <v>18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35">
        <v>1115</v>
      </c>
    </row>
    <row r="50" spans="1:38" x14ac:dyDescent="0.25">
      <c r="A50" s="44" t="s">
        <v>36</v>
      </c>
      <c r="B50" s="61">
        <v>31748</v>
      </c>
      <c r="C50" s="61">
        <v>5497</v>
      </c>
      <c r="D50" s="61">
        <v>21613</v>
      </c>
      <c r="E50" s="61">
        <v>52581</v>
      </c>
      <c r="F50" s="61">
        <v>5459</v>
      </c>
      <c r="G50" s="61">
        <v>19399</v>
      </c>
      <c r="H50" s="61">
        <v>615</v>
      </c>
      <c r="I50" s="61">
        <v>0</v>
      </c>
      <c r="J50" s="61">
        <v>410</v>
      </c>
      <c r="K50" s="61">
        <v>60</v>
      </c>
      <c r="L50" s="61">
        <v>6515</v>
      </c>
      <c r="M50" s="61">
        <v>4240</v>
      </c>
      <c r="N50" s="61">
        <v>301</v>
      </c>
      <c r="O50" s="61">
        <v>1545</v>
      </c>
      <c r="P50" s="61">
        <v>920</v>
      </c>
      <c r="Q50" s="61">
        <v>0</v>
      </c>
      <c r="R50" s="61">
        <v>2397</v>
      </c>
      <c r="S50" s="61">
        <v>580</v>
      </c>
      <c r="T50" s="61">
        <v>1504</v>
      </c>
      <c r="U50" s="61">
        <v>609</v>
      </c>
      <c r="V50" s="61">
        <v>0</v>
      </c>
      <c r="W50" s="61">
        <v>1239</v>
      </c>
      <c r="X50" s="61">
        <v>949</v>
      </c>
      <c r="Y50" s="61">
        <v>317</v>
      </c>
      <c r="Z50" s="61">
        <v>623</v>
      </c>
      <c r="AA50" s="61">
        <v>827</v>
      </c>
      <c r="AB50" s="61">
        <v>3793</v>
      </c>
      <c r="AC50" s="61">
        <v>0</v>
      </c>
      <c r="AD50" s="61">
        <v>5510</v>
      </c>
      <c r="AE50" s="61">
        <v>3431</v>
      </c>
      <c r="AF50" s="61">
        <v>0</v>
      </c>
      <c r="AG50" s="63">
        <v>281</v>
      </c>
      <c r="AH50" s="63">
        <v>176</v>
      </c>
      <c r="AI50" s="63">
        <v>5971</v>
      </c>
      <c r="AJ50" s="63">
        <v>261</v>
      </c>
      <c r="AK50" s="56">
        <f>SUM(B50:AJ50)</f>
        <v>179371</v>
      </c>
      <c r="AL50" s="35"/>
    </row>
    <row r="51" spans="1:38" x14ac:dyDescent="0.25">
      <c r="A51" s="45" t="s">
        <v>37</v>
      </c>
      <c r="B51" s="61">
        <v>158686</v>
      </c>
      <c r="C51" s="61">
        <v>274</v>
      </c>
      <c r="D51" s="61">
        <v>9412</v>
      </c>
      <c r="E51" s="61">
        <v>38861</v>
      </c>
      <c r="F51" s="61">
        <v>793</v>
      </c>
      <c r="G51" s="61">
        <v>32866</v>
      </c>
      <c r="H51" s="61">
        <v>0</v>
      </c>
      <c r="I51" s="61">
        <v>0</v>
      </c>
      <c r="J51" s="61">
        <v>0</v>
      </c>
      <c r="K51" s="61">
        <v>0</v>
      </c>
      <c r="L51" s="61">
        <v>2247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0</v>
      </c>
      <c r="Y51" s="61">
        <v>0</v>
      </c>
      <c r="Z51" s="61">
        <v>0</v>
      </c>
      <c r="AA51" s="61">
        <v>0</v>
      </c>
      <c r="AB51" s="61">
        <v>0</v>
      </c>
      <c r="AC51" s="61">
        <v>0</v>
      </c>
      <c r="AD51" s="61">
        <v>0</v>
      </c>
      <c r="AE51" s="61">
        <v>0</v>
      </c>
      <c r="AF51" s="61">
        <v>0</v>
      </c>
      <c r="AG51" s="63">
        <v>0</v>
      </c>
      <c r="AH51" s="63">
        <v>0</v>
      </c>
      <c r="AI51" s="63">
        <v>776</v>
      </c>
      <c r="AJ51" s="63">
        <v>271</v>
      </c>
      <c r="AK51" s="56">
        <f t="shared" ref="AK51:AK52" si="0">SUM(B51:AJ51)</f>
        <v>244186</v>
      </c>
      <c r="AL51" s="35"/>
    </row>
    <row r="52" spans="1:38" x14ac:dyDescent="0.25">
      <c r="A52" s="37" t="s">
        <v>35</v>
      </c>
      <c r="B52" s="57">
        <v>190434</v>
      </c>
      <c r="C52" s="57">
        <v>5771</v>
      </c>
      <c r="D52" s="57">
        <v>31025</v>
      </c>
      <c r="E52" s="57">
        <v>91442</v>
      </c>
      <c r="F52" s="57">
        <v>6252</v>
      </c>
      <c r="G52" s="57">
        <v>52265</v>
      </c>
      <c r="H52" s="57">
        <v>615</v>
      </c>
      <c r="I52" s="57">
        <v>0</v>
      </c>
      <c r="J52" s="57">
        <v>410</v>
      </c>
      <c r="K52" s="57">
        <v>60</v>
      </c>
      <c r="L52" s="57">
        <v>8762</v>
      </c>
      <c r="M52" s="57">
        <v>4240</v>
      </c>
      <c r="N52" s="57">
        <v>301</v>
      </c>
      <c r="O52" s="57">
        <v>1545</v>
      </c>
      <c r="P52" s="57">
        <v>920</v>
      </c>
      <c r="Q52" s="57">
        <v>0</v>
      </c>
      <c r="R52" s="57">
        <v>2397</v>
      </c>
      <c r="S52" s="57">
        <v>580</v>
      </c>
      <c r="T52" s="57">
        <v>1504</v>
      </c>
      <c r="U52" s="57">
        <v>609</v>
      </c>
      <c r="V52" s="57">
        <v>0</v>
      </c>
      <c r="W52" s="57">
        <v>1239</v>
      </c>
      <c r="X52" s="57">
        <v>949</v>
      </c>
      <c r="Y52" s="57">
        <v>317</v>
      </c>
      <c r="Z52" s="57">
        <v>623</v>
      </c>
      <c r="AA52" s="57">
        <v>827</v>
      </c>
      <c r="AB52" s="57">
        <v>3793</v>
      </c>
      <c r="AC52" s="57">
        <v>0</v>
      </c>
      <c r="AD52" s="57">
        <v>5510</v>
      </c>
      <c r="AE52" s="57">
        <v>3431</v>
      </c>
      <c r="AF52" s="57">
        <v>0</v>
      </c>
      <c r="AG52" s="64">
        <v>281</v>
      </c>
      <c r="AH52" s="64">
        <v>176</v>
      </c>
      <c r="AI52" s="64">
        <v>6747</v>
      </c>
      <c r="AJ52" s="64">
        <v>532</v>
      </c>
      <c r="AK52" s="56">
        <f t="shared" si="0"/>
        <v>423557</v>
      </c>
      <c r="AL52" s="35"/>
    </row>
    <row r="53" spans="1:38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B28" sqref="B28"/>
    </sheetView>
  </sheetViews>
  <sheetFormatPr defaultColWidth="9" defaultRowHeight="13.8" x14ac:dyDescent="0.25"/>
  <cols>
    <col min="1" max="1" width="14.59765625" style="1" customWidth="1"/>
    <col min="2" max="2" width="13.296875" style="1" bestFit="1" customWidth="1"/>
    <col min="3" max="9" width="8.59765625" style="1" customWidth="1"/>
    <col min="10" max="10" width="8.59765625" style="1" hidden="1" customWidth="1"/>
    <col min="11" max="17" width="8.59765625" style="1" customWidth="1"/>
    <col min="18" max="18" width="8.59765625" style="1" hidden="1" customWidth="1"/>
    <col min="19" max="22" width="8.59765625" style="1" customWidth="1"/>
    <col min="23" max="23" width="8.59765625" style="1" hidden="1" customWidth="1"/>
    <col min="24" max="32" width="8.59765625" style="1" customWidth="1"/>
    <col min="33" max="33" width="8.59765625" style="1" hidden="1" customWidth="1"/>
    <col min="34" max="36" width="8.59765625" style="1" customWidth="1"/>
    <col min="37" max="37" width="14.59765625" style="1" customWidth="1"/>
    <col min="38" max="16384" width="9" style="1"/>
  </cols>
  <sheetData>
    <row r="1" spans="1:4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 x14ac:dyDescent="0.25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 x14ac:dyDescent="0.25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 x14ac:dyDescent="0.25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 x14ac:dyDescent="0.25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 x14ac:dyDescent="0.25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 x14ac:dyDescent="0.25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 x14ac:dyDescent="0.25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 x14ac:dyDescent="0.25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 x14ac:dyDescent="0.25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 x14ac:dyDescent="0.25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 x14ac:dyDescent="0.25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 x14ac:dyDescent="0.25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 x14ac:dyDescent="0.25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 x14ac:dyDescent="0.25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 x14ac:dyDescent="0.25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 x14ac:dyDescent="0.25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 x14ac:dyDescent="0.25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 x14ac:dyDescent="0.25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 x14ac:dyDescent="0.25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 x14ac:dyDescent="0.25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 x14ac:dyDescent="0.25">
      <c r="A48" s="35"/>
      <c r="B48" s="47" t="s">
        <v>36</v>
      </c>
      <c r="C48" s="67">
        <v>226</v>
      </c>
      <c r="D48" s="60">
        <v>36</v>
      </c>
      <c r="E48" s="60">
        <v>130</v>
      </c>
      <c r="F48" s="60">
        <v>336</v>
      </c>
      <c r="G48" s="60">
        <v>48</v>
      </c>
      <c r="H48" s="60">
        <v>129</v>
      </c>
      <c r="I48" s="60">
        <v>4</v>
      </c>
      <c r="J48" s="60">
        <v>0</v>
      </c>
      <c r="K48" s="60">
        <v>4</v>
      </c>
      <c r="L48" s="60">
        <v>4</v>
      </c>
      <c r="M48" s="60">
        <v>42</v>
      </c>
      <c r="N48" s="60">
        <v>26</v>
      </c>
      <c r="O48" s="60">
        <v>2</v>
      </c>
      <c r="P48" s="60">
        <v>10</v>
      </c>
      <c r="Q48" s="60">
        <v>6</v>
      </c>
      <c r="R48" s="60">
        <v>0</v>
      </c>
      <c r="S48" s="60">
        <v>16</v>
      </c>
      <c r="T48" s="60">
        <v>4</v>
      </c>
      <c r="U48" s="60">
        <v>10</v>
      </c>
      <c r="V48" s="60">
        <v>4</v>
      </c>
      <c r="W48" s="60">
        <v>0</v>
      </c>
      <c r="X48" s="60">
        <v>10</v>
      </c>
      <c r="Y48" s="60">
        <v>6</v>
      </c>
      <c r="Z48" s="60">
        <v>2</v>
      </c>
      <c r="AA48" s="60">
        <v>8</v>
      </c>
      <c r="AB48" s="60">
        <v>6</v>
      </c>
      <c r="AC48" s="60">
        <v>26</v>
      </c>
      <c r="AD48" s="60">
        <v>0</v>
      </c>
      <c r="AE48" s="60">
        <v>34</v>
      </c>
      <c r="AF48" s="60">
        <v>22</v>
      </c>
      <c r="AG48" s="60">
        <v>0</v>
      </c>
      <c r="AH48" s="65">
        <v>4</v>
      </c>
      <c r="AI48" s="65">
        <v>4</v>
      </c>
      <c r="AJ48" s="65">
        <v>64</v>
      </c>
      <c r="AK48" s="65">
        <v>4</v>
      </c>
      <c r="AL48" s="58">
        <f>SUM(C48:AK48)</f>
        <v>1227</v>
      </c>
      <c r="AM48" s="35"/>
      <c r="AN48" s="35"/>
      <c r="AO48" s="35"/>
    </row>
    <row r="49" spans="1:41" x14ac:dyDescent="0.25">
      <c r="A49" s="35"/>
      <c r="B49" s="48" t="s">
        <v>37</v>
      </c>
      <c r="C49" s="67">
        <v>764</v>
      </c>
      <c r="D49" s="60">
        <v>2</v>
      </c>
      <c r="E49" s="60">
        <v>55</v>
      </c>
      <c r="F49" s="60">
        <v>240</v>
      </c>
      <c r="G49" s="60">
        <v>8</v>
      </c>
      <c r="H49" s="60">
        <v>170</v>
      </c>
      <c r="I49" s="60">
        <v>0</v>
      </c>
      <c r="J49" s="60">
        <v>0</v>
      </c>
      <c r="K49" s="60">
        <v>0</v>
      </c>
      <c r="L49" s="60">
        <v>0</v>
      </c>
      <c r="M49" s="60">
        <v>16</v>
      </c>
      <c r="N49" s="60">
        <v>0</v>
      </c>
      <c r="O49" s="60">
        <v>0</v>
      </c>
      <c r="P49" s="60">
        <v>0</v>
      </c>
      <c r="Q49" s="60">
        <v>0</v>
      </c>
      <c r="R49" s="60">
        <v>0</v>
      </c>
      <c r="S49" s="60">
        <v>0</v>
      </c>
      <c r="T49" s="60">
        <v>0</v>
      </c>
      <c r="U49" s="60">
        <v>0</v>
      </c>
      <c r="V49" s="60">
        <v>0</v>
      </c>
      <c r="W49" s="60">
        <v>0</v>
      </c>
      <c r="X49" s="60">
        <v>0</v>
      </c>
      <c r="Y49" s="60">
        <v>0</v>
      </c>
      <c r="Z49" s="60">
        <v>0</v>
      </c>
      <c r="AA49" s="60">
        <v>0</v>
      </c>
      <c r="AB49" s="60">
        <v>0</v>
      </c>
      <c r="AC49" s="60">
        <v>0</v>
      </c>
      <c r="AD49" s="60">
        <v>0</v>
      </c>
      <c r="AE49" s="60">
        <v>0</v>
      </c>
      <c r="AF49" s="60">
        <v>0</v>
      </c>
      <c r="AG49" s="60">
        <v>0</v>
      </c>
      <c r="AH49" s="65">
        <v>0</v>
      </c>
      <c r="AI49" s="65">
        <v>0</v>
      </c>
      <c r="AJ49" s="65">
        <v>10</v>
      </c>
      <c r="AK49" s="65">
        <v>2</v>
      </c>
      <c r="AL49" s="58">
        <f t="shared" ref="AL49:AL50" si="0">SUM(C49:AK49)</f>
        <v>1267</v>
      </c>
      <c r="AM49" s="35"/>
      <c r="AN49" s="35"/>
      <c r="AO49" s="35"/>
    </row>
    <row r="50" spans="1:41" ht="14.4" thickBot="1" x14ac:dyDescent="0.3">
      <c r="A50" s="35"/>
      <c r="B50" s="37" t="s">
        <v>35</v>
      </c>
      <c r="C50" s="68">
        <v>990</v>
      </c>
      <c r="D50" s="62">
        <v>38</v>
      </c>
      <c r="E50" s="62">
        <v>185</v>
      </c>
      <c r="F50" s="62">
        <v>576</v>
      </c>
      <c r="G50" s="62">
        <v>56</v>
      </c>
      <c r="H50" s="62">
        <v>299</v>
      </c>
      <c r="I50" s="62">
        <v>4</v>
      </c>
      <c r="J50" s="62">
        <v>0</v>
      </c>
      <c r="K50" s="62">
        <v>4</v>
      </c>
      <c r="L50" s="62">
        <v>4</v>
      </c>
      <c r="M50" s="62">
        <v>58</v>
      </c>
      <c r="N50" s="62">
        <v>26</v>
      </c>
      <c r="O50" s="62">
        <v>2</v>
      </c>
      <c r="P50" s="62">
        <v>10</v>
      </c>
      <c r="Q50" s="62">
        <v>6</v>
      </c>
      <c r="R50" s="62">
        <v>0</v>
      </c>
      <c r="S50" s="62">
        <v>16</v>
      </c>
      <c r="T50" s="62">
        <v>4</v>
      </c>
      <c r="U50" s="62">
        <v>10</v>
      </c>
      <c r="V50" s="62">
        <v>4</v>
      </c>
      <c r="W50" s="62">
        <v>0</v>
      </c>
      <c r="X50" s="62">
        <v>10</v>
      </c>
      <c r="Y50" s="62">
        <v>6</v>
      </c>
      <c r="Z50" s="62">
        <v>2</v>
      </c>
      <c r="AA50" s="62">
        <v>8</v>
      </c>
      <c r="AB50" s="62">
        <v>6</v>
      </c>
      <c r="AC50" s="62">
        <v>26</v>
      </c>
      <c r="AD50" s="62">
        <v>0</v>
      </c>
      <c r="AE50" s="62">
        <v>34</v>
      </c>
      <c r="AF50" s="62">
        <v>22</v>
      </c>
      <c r="AG50" s="62">
        <v>0</v>
      </c>
      <c r="AH50" s="66">
        <v>4</v>
      </c>
      <c r="AI50" s="66">
        <v>4</v>
      </c>
      <c r="AJ50" s="66">
        <v>74</v>
      </c>
      <c r="AK50" s="66">
        <v>6</v>
      </c>
      <c r="AL50" s="58">
        <f t="shared" si="0"/>
        <v>2494</v>
      </c>
      <c r="AM50" s="35"/>
      <c r="AN50" s="35"/>
      <c r="AO50" s="35"/>
    </row>
    <row r="51" spans="1:4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0" zoomScaleNormal="50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59765625" style="1" bestFit="1" customWidth="1"/>
    <col min="17" max="17" width="13.09765625" style="1" bestFit="1" customWidth="1"/>
    <col min="18" max="26" width="13.59765625" style="1" bestFit="1" customWidth="1"/>
    <col min="27" max="27" width="14.59765625" style="1" bestFit="1" customWidth="1"/>
    <col min="28" max="28" width="13.59765625" style="1" bestFit="1" customWidth="1"/>
    <col min="29" max="29" width="14.59765625" style="1" bestFit="1" customWidth="1"/>
    <col min="30" max="30" width="13.59765625" style="1" bestFit="1" customWidth="1"/>
    <col min="31" max="31" width="14.09765625" style="1" customWidth="1"/>
    <col min="32" max="32" width="12.3984375" style="1" bestFit="1" customWidth="1"/>
    <col min="33" max="33" width="14.296875" style="1" bestFit="1" customWidth="1"/>
    <col min="34" max="16384" width="9" style="1"/>
  </cols>
  <sheetData>
    <row r="1" spans="1:32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25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25">
      <c r="A4" s="31"/>
      <c r="B4" s="69">
        <v>45597</v>
      </c>
      <c r="C4" s="69">
        <v>45598</v>
      </c>
      <c r="D4" s="69">
        <v>45599</v>
      </c>
      <c r="E4" s="69">
        <v>45600</v>
      </c>
      <c r="F4" s="69">
        <v>45601</v>
      </c>
      <c r="G4" s="69">
        <v>45602</v>
      </c>
      <c r="H4" s="69">
        <v>45603</v>
      </c>
      <c r="I4" s="59">
        <v>45604</v>
      </c>
      <c r="J4" s="59">
        <v>45605</v>
      </c>
      <c r="K4" s="59">
        <v>45606</v>
      </c>
      <c r="L4" s="59">
        <v>45607</v>
      </c>
      <c r="M4" s="59">
        <v>45608</v>
      </c>
      <c r="N4" s="59">
        <v>45609</v>
      </c>
      <c r="O4" s="59">
        <v>45610</v>
      </c>
      <c r="P4" s="59">
        <v>45611</v>
      </c>
      <c r="Q4" s="59">
        <v>45612</v>
      </c>
      <c r="R4" s="59">
        <v>45613</v>
      </c>
      <c r="S4" s="59">
        <v>45614</v>
      </c>
      <c r="T4" s="59">
        <v>45615</v>
      </c>
      <c r="U4" s="59">
        <v>45616</v>
      </c>
      <c r="V4" s="59">
        <v>45617</v>
      </c>
      <c r="W4" s="59">
        <v>45618</v>
      </c>
      <c r="X4" s="59">
        <v>45619</v>
      </c>
      <c r="Y4" s="59">
        <v>45620</v>
      </c>
      <c r="Z4" s="59">
        <v>45621</v>
      </c>
      <c r="AA4" s="59">
        <v>45622</v>
      </c>
      <c r="AB4" s="59">
        <v>45623</v>
      </c>
      <c r="AC4" s="59">
        <v>45624</v>
      </c>
      <c r="AD4" s="59">
        <v>45625</v>
      </c>
      <c r="AE4" s="59">
        <v>45626</v>
      </c>
    </row>
    <row r="5" spans="1:32" x14ac:dyDescent="0.25">
      <c r="A5" s="7" t="s">
        <v>36</v>
      </c>
      <c r="B5" s="13">
        <v>176770</v>
      </c>
      <c r="C5" s="13">
        <v>170391</v>
      </c>
      <c r="D5" s="13">
        <v>178203</v>
      </c>
      <c r="E5" s="13">
        <v>174372</v>
      </c>
      <c r="F5" s="13">
        <v>164828</v>
      </c>
      <c r="G5" s="13">
        <v>169972</v>
      </c>
      <c r="H5" s="13">
        <v>179045</v>
      </c>
      <c r="I5" s="13">
        <v>193450</v>
      </c>
      <c r="J5" s="13">
        <v>186913</v>
      </c>
      <c r="K5" s="13">
        <v>194380</v>
      </c>
      <c r="L5" s="13">
        <v>190780</v>
      </c>
      <c r="M5" s="13">
        <v>178902</v>
      </c>
      <c r="N5" s="13">
        <v>179595</v>
      </c>
      <c r="O5" s="13">
        <v>186969</v>
      </c>
      <c r="P5" s="13">
        <v>189183</v>
      </c>
      <c r="Q5" s="13">
        <v>182066</v>
      </c>
      <c r="R5" s="13">
        <v>195400</v>
      </c>
      <c r="S5" s="13">
        <v>190503</v>
      </c>
      <c r="T5" s="13">
        <v>182068</v>
      </c>
      <c r="U5" s="13">
        <v>185226</v>
      </c>
      <c r="V5" s="13">
        <v>189279</v>
      </c>
      <c r="W5" s="13">
        <v>193651</v>
      </c>
      <c r="X5" s="13">
        <v>188028</v>
      </c>
      <c r="Y5" s="13">
        <v>193924</v>
      </c>
      <c r="Z5" s="13">
        <v>191332</v>
      </c>
      <c r="AA5" s="13">
        <v>182010</v>
      </c>
      <c r="AB5" s="13">
        <v>178872</v>
      </c>
      <c r="AC5" s="13">
        <v>182727</v>
      </c>
      <c r="AD5" s="13">
        <v>185958</v>
      </c>
      <c r="AE5" s="13">
        <v>179371</v>
      </c>
      <c r="AF5" s="24"/>
    </row>
    <row r="6" spans="1:32" x14ac:dyDescent="0.25">
      <c r="A6" s="8" t="s">
        <v>37</v>
      </c>
      <c r="B6" s="13">
        <v>212414</v>
      </c>
      <c r="C6" s="13">
        <v>220170</v>
      </c>
      <c r="D6" s="13">
        <v>229610</v>
      </c>
      <c r="E6" s="13">
        <v>218134</v>
      </c>
      <c r="F6" s="13">
        <v>203228</v>
      </c>
      <c r="G6" s="13">
        <v>203690</v>
      </c>
      <c r="H6" s="13">
        <v>205737</v>
      </c>
      <c r="I6" s="13">
        <v>222651</v>
      </c>
      <c r="J6" s="13">
        <v>226832</v>
      </c>
      <c r="K6" s="13">
        <v>233798</v>
      </c>
      <c r="L6" s="13">
        <v>221104</v>
      </c>
      <c r="M6" s="13">
        <v>210957</v>
      </c>
      <c r="N6" s="13">
        <v>209004</v>
      </c>
      <c r="O6" s="13">
        <v>216719</v>
      </c>
      <c r="P6" s="13">
        <v>233023</v>
      </c>
      <c r="Q6" s="13">
        <v>239337</v>
      </c>
      <c r="R6" s="13">
        <v>242117</v>
      </c>
      <c r="S6" s="13">
        <v>233338</v>
      </c>
      <c r="T6" s="13">
        <v>220614</v>
      </c>
      <c r="U6" s="13">
        <v>227109</v>
      </c>
      <c r="V6" s="13">
        <v>228658</v>
      </c>
      <c r="W6" s="13">
        <v>237731</v>
      </c>
      <c r="X6" s="13">
        <v>241971</v>
      </c>
      <c r="Y6" s="13">
        <v>242856</v>
      </c>
      <c r="Z6" s="13">
        <v>232740</v>
      </c>
      <c r="AA6" s="13">
        <v>220095</v>
      </c>
      <c r="AB6" s="13">
        <v>222256</v>
      </c>
      <c r="AC6" s="13">
        <v>227117</v>
      </c>
      <c r="AD6" s="13">
        <v>241006</v>
      </c>
      <c r="AE6" s="13">
        <v>244186</v>
      </c>
      <c r="AF6" s="24"/>
    </row>
    <row r="7" spans="1:32" x14ac:dyDescent="0.25">
      <c r="A7" s="13" t="s">
        <v>35</v>
      </c>
      <c r="B7" s="13">
        <v>389184</v>
      </c>
      <c r="C7" s="13">
        <v>390561</v>
      </c>
      <c r="D7" s="13">
        <v>407813</v>
      </c>
      <c r="E7" s="13">
        <v>392506</v>
      </c>
      <c r="F7" s="13">
        <v>368056</v>
      </c>
      <c r="G7" s="13">
        <v>373662</v>
      </c>
      <c r="H7" s="13">
        <v>384782</v>
      </c>
      <c r="I7" s="13">
        <v>416101</v>
      </c>
      <c r="J7" s="13">
        <v>413745</v>
      </c>
      <c r="K7" s="13">
        <v>428178</v>
      </c>
      <c r="L7" s="13">
        <v>411884</v>
      </c>
      <c r="M7" s="13">
        <v>389859</v>
      </c>
      <c r="N7" s="13">
        <v>388599</v>
      </c>
      <c r="O7" s="13">
        <v>403688</v>
      </c>
      <c r="P7" s="13">
        <v>422206</v>
      </c>
      <c r="Q7" s="13">
        <v>421403</v>
      </c>
      <c r="R7" s="13">
        <v>437517</v>
      </c>
      <c r="S7" s="13">
        <v>423841</v>
      </c>
      <c r="T7" s="13">
        <v>402682</v>
      </c>
      <c r="U7" s="13">
        <v>412335</v>
      </c>
      <c r="V7" s="13">
        <v>417937</v>
      </c>
      <c r="W7" s="13">
        <v>431382</v>
      </c>
      <c r="X7" s="13">
        <v>429999</v>
      </c>
      <c r="Y7" s="13">
        <v>436780</v>
      </c>
      <c r="Z7" s="13">
        <v>424072</v>
      </c>
      <c r="AA7" s="13">
        <v>402105</v>
      </c>
      <c r="AB7" s="13">
        <v>401128</v>
      </c>
      <c r="AC7" s="13">
        <v>409844</v>
      </c>
      <c r="AD7" s="13">
        <v>426964</v>
      </c>
      <c r="AE7" s="13">
        <v>423557</v>
      </c>
      <c r="AF7" s="24"/>
    </row>
    <row r="8" spans="1:32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25">
      <c r="A9" s="25"/>
      <c r="B9" s="33"/>
    </row>
    <row r="10" spans="1:32" x14ac:dyDescent="0.25">
      <c r="A10" s="5"/>
      <c r="B10" s="34"/>
    </row>
    <row r="11" spans="1:32" x14ac:dyDescent="0.25">
      <c r="A11" s="5"/>
    </row>
    <row r="12" spans="1:32" x14ac:dyDescent="0.25">
      <c r="A12" s="5"/>
    </row>
    <row r="13" spans="1:32" x14ac:dyDescent="0.25">
      <c r="A13" s="5"/>
    </row>
    <row r="14" spans="1:32" x14ac:dyDescent="0.25">
      <c r="A14" s="5"/>
    </row>
    <row r="15" spans="1:32" x14ac:dyDescent="0.25">
      <c r="A15" s="5"/>
    </row>
    <row r="16" spans="1:32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59765625" style="3" bestFit="1" customWidth="1"/>
    <col min="3" max="3" width="13" style="3" bestFit="1" customWidth="1"/>
    <col min="4" max="4" width="22.59765625" style="3" bestFit="1" customWidth="1"/>
    <col min="5" max="6" width="14.09765625" style="3" bestFit="1" customWidth="1"/>
    <col min="7" max="7" width="13.09765625" style="3" bestFit="1" customWidth="1"/>
    <col min="8" max="8" width="14.59765625" style="3" customWidth="1"/>
    <col min="9" max="9" width="13.8984375" style="3" bestFit="1" customWidth="1"/>
    <col min="10" max="10" width="14.09765625" style="3" bestFit="1" customWidth="1"/>
    <col min="11" max="11" width="15.5976562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6" width="15.09765625" style="3" customWidth="1"/>
    <col min="17" max="29" width="9" style="3"/>
    <col min="30" max="30" width="119.09765625" style="3" customWidth="1"/>
    <col min="31" max="16384" width="9" style="3"/>
  </cols>
  <sheetData>
    <row r="2" spans="1:30" x14ac:dyDescent="0.25">
      <c r="D2" s="6"/>
    </row>
    <row r="4" spans="1:30" x14ac:dyDescent="0.25">
      <c r="C4" s="6"/>
      <c r="D4" s="21">
        <v>45261</v>
      </c>
      <c r="E4" s="22">
        <v>45292</v>
      </c>
      <c r="F4" s="22">
        <v>45323</v>
      </c>
      <c r="G4" s="22">
        <v>45352</v>
      </c>
      <c r="H4" s="22">
        <v>45383</v>
      </c>
      <c r="I4" s="22">
        <v>45413</v>
      </c>
      <c r="J4" s="22">
        <v>45445</v>
      </c>
      <c r="K4" s="22">
        <v>45476</v>
      </c>
      <c r="L4" s="22">
        <v>45507</v>
      </c>
      <c r="M4" s="22">
        <v>45538</v>
      </c>
      <c r="N4" s="22">
        <v>45568</v>
      </c>
      <c r="O4" s="22">
        <v>45600</v>
      </c>
    </row>
    <row r="5" spans="1:30" x14ac:dyDescent="0.25">
      <c r="A5" s="4"/>
      <c r="B5" s="4"/>
      <c r="C5" s="9" t="s">
        <v>36</v>
      </c>
      <c r="D5" s="10">
        <v>5492273</v>
      </c>
      <c r="E5" s="10">
        <v>5726778</v>
      </c>
      <c r="F5" s="17">
        <v>5273841</v>
      </c>
      <c r="G5" s="17">
        <v>5452156</v>
      </c>
      <c r="H5" s="17">
        <v>5204559</v>
      </c>
      <c r="I5" s="17">
        <v>4883700</v>
      </c>
      <c r="J5" s="17">
        <v>4462006</v>
      </c>
      <c r="K5" s="17">
        <v>5063282</v>
      </c>
      <c r="L5" s="24">
        <v>5088364</v>
      </c>
      <c r="M5" s="24">
        <v>4277072</v>
      </c>
      <c r="N5" s="24">
        <v>5127094</v>
      </c>
      <c r="O5" s="24">
        <v>5514168</v>
      </c>
    </row>
    <row r="6" spans="1:30" x14ac:dyDescent="0.25">
      <c r="A6" s="4"/>
      <c r="B6" s="4"/>
      <c r="C6" s="11" t="s">
        <v>37</v>
      </c>
      <c r="D6" s="10">
        <v>6403837</v>
      </c>
      <c r="E6" s="10">
        <v>6631466</v>
      </c>
      <c r="F6" s="17">
        <v>6516915</v>
      </c>
      <c r="G6" s="17">
        <v>6574140</v>
      </c>
      <c r="H6" s="17">
        <v>6233452</v>
      </c>
      <c r="I6" s="17">
        <v>5726133</v>
      </c>
      <c r="J6" s="17">
        <v>5608750</v>
      </c>
      <c r="K6" s="17">
        <v>6317029</v>
      </c>
      <c r="L6" s="24">
        <v>6375771</v>
      </c>
      <c r="M6" s="24">
        <v>5362921</v>
      </c>
      <c r="N6" s="24">
        <v>6177496</v>
      </c>
      <c r="O6" s="24">
        <v>6768202</v>
      </c>
    </row>
    <row r="7" spans="1:30" x14ac:dyDescent="0.25">
      <c r="C7" s="12" t="s">
        <v>38</v>
      </c>
      <c r="D7" s="10">
        <v>11896110</v>
      </c>
      <c r="E7" s="10">
        <v>12358244</v>
      </c>
      <c r="F7" s="17">
        <v>11790756</v>
      </c>
      <c r="G7" s="17">
        <v>12026296</v>
      </c>
      <c r="H7" s="17">
        <v>11438011</v>
      </c>
      <c r="I7" s="17">
        <v>10609833</v>
      </c>
      <c r="J7" s="17">
        <v>10070756</v>
      </c>
      <c r="K7" s="17">
        <v>11380311</v>
      </c>
      <c r="L7" s="24">
        <v>11464135</v>
      </c>
      <c r="M7" s="24">
        <v>9639993</v>
      </c>
      <c r="N7" s="24">
        <v>11304590</v>
      </c>
      <c r="O7" s="24">
        <v>12282370</v>
      </c>
    </row>
    <row r="8" spans="1:30" x14ac:dyDescent="0.25">
      <c r="A8" s="4"/>
      <c r="B8" s="4"/>
      <c r="C8" s="4"/>
      <c r="AD8" s="6" t="s">
        <v>68</v>
      </c>
    </row>
    <row r="9" spans="1:30" x14ac:dyDescent="0.25">
      <c r="A9" s="4"/>
      <c r="B9" s="4"/>
      <c r="C9" s="4"/>
      <c r="O9" s="16"/>
    </row>
    <row r="10" spans="1:30" x14ac:dyDescent="0.25">
      <c r="P10" s="15"/>
    </row>
    <row r="11" spans="1:30" x14ac:dyDescent="0.25">
      <c r="P11" s="15"/>
    </row>
    <row r="12" spans="1:30" x14ac:dyDescent="0.25">
      <c r="P12" s="15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E2" sqref="E2"/>
    </sheetView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30" customWidth="1"/>
    <col min="7" max="8" width="8.59765625" hidden="1" customWidth="1"/>
    <col min="9" max="10" width="0" hidden="1" customWidth="1"/>
  </cols>
  <sheetData>
    <row r="1" spans="1:10" s="20" customFormat="1" x14ac:dyDescent="0.25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25">
      <c r="A2" s="27">
        <f>DAY(Table1[DATE])</f>
        <v>30</v>
      </c>
      <c r="B2" s="27" t="str">
        <f>INDEX(J1:J12,MATCH(MONTH(Table1[DATE]),G1:G12,0))</f>
        <v>Nov</v>
      </c>
      <c r="C2" s="27">
        <f>YEAR(Table1[DATE])</f>
        <v>2024</v>
      </c>
      <c r="D2" s="27">
        <v>2023</v>
      </c>
      <c r="E2" s="29">
        <f>'30-Day PAX'!AE4</f>
        <v>45626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25">
      <c r="G3">
        <v>3</v>
      </c>
      <c r="H3" t="s">
        <v>45</v>
      </c>
      <c r="J3" s="20" t="s">
        <v>59</v>
      </c>
    </row>
    <row r="4" spans="1:10" ht="36" hidden="1" customHeight="1" x14ac:dyDescent="0.25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25">
      <c r="A5" t="s">
        <v>48</v>
      </c>
      <c r="B5" s="18" t="str">
        <f>A5&amp;$A$2&amp;VLOOKUP($A$2,$G$1:$H$31,2,0)&amp;" "&amp;$B$2&amp;" "&amp;$C$2</f>
        <v>Number of Total Passengers as of 30th Nov 2024</v>
      </c>
      <c r="G5">
        <v>5</v>
      </c>
      <c r="H5" t="s">
        <v>47</v>
      </c>
      <c r="J5" s="20" t="s">
        <v>61</v>
      </c>
    </row>
    <row r="6" spans="1:10" ht="32.25" hidden="1" customHeight="1" x14ac:dyDescent="0.25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25">
      <c r="A7" t="s">
        <v>50</v>
      </c>
      <c r="B7" s="18" t="str">
        <f>A7&amp;$A$2&amp;VLOOKUP($A$2,$G$1:$H$31,2,0)&amp;" "&amp;$B$2&amp;" "&amp;$C$2</f>
        <v>Number of Total Flights as of 30th Nov 2024</v>
      </c>
      <c r="G7">
        <v>7</v>
      </c>
      <c r="H7" t="s">
        <v>47</v>
      </c>
      <c r="J7" s="20" t="s">
        <v>56</v>
      </c>
    </row>
    <row r="8" spans="1:10" ht="42.75" hidden="1" customHeight="1" x14ac:dyDescent="0.25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25">
      <c r="A9" t="s">
        <v>52</v>
      </c>
      <c r="B9" s="18" t="str">
        <f>A9&amp;$A$2&amp;VLOOKUP($A$2,$G$1:$H$31,2,0)&amp;" "&amp;$B$2&amp;" "&amp;$C$2</f>
        <v>Total Passengers as of 30th Nov 2024</v>
      </c>
      <c r="G9">
        <v>9</v>
      </c>
      <c r="H9" t="s">
        <v>47</v>
      </c>
      <c r="J9" s="20" t="s">
        <v>64</v>
      </c>
    </row>
    <row r="10" spans="1:10" ht="43.5" hidden="1" customHeight="1" x14ac:dyDescent="0.25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25">
      <c r="A11" t="s">
        <v>54</v>
      </c>
      <c r="B11" s="23" t="str">
        <f>A11&amp;TEXT('12-Months PAX'!$D$4,"mmmm")&amp;" "&amp;$D$2</f>
        <v>Total Passengers since December 2023</v>
      </c>
      <c r="G11">
        <v>11</v>
      </c>
      <c r="H11" t="s">
        <v>47</v>
      </c>
      <c r="J11" s="20" t="s">
        <v>66</v>
      </c>
    </row>
    <row r="12" spans="1:10" hidden="1" x14ac:dyDescent="0.25">
      <c r="G12">
        <v>12</v>
      </c>
      <c r="H12" t="s">
        <v>47</v>
      </c>
      <c r="J12" s="20" t="s">
        <v>67</v>
      </c>
    </row>
    <row r="13" spans="1:10" hidden="1" x14ac:dyDescent="0.25">
      <c r="G13">
        <v>13</v>
      </c>
      <c r="H13" t="s">
        <v>47</v>
      </c>
      <c r="J13" s="20"/>
    </row>
    <row r="14" spans="1:10" hidden="1" x14ac:dyDescent="0.25">
      <c r="G14">
        <v>14</v>
      </c>
      <c r="H14" t="s">
        <v>47</v>
      </c>
      <c r="J14" s="20"/>
    </row>
    <row r="15" spans="1:10" hidden="1" x14ac:dyDescent="0.25">
      <c r="G15">
        <v>15</v>
      </c>
      <c r="H15" t="s">
        <v>47</v>
      </c>
      <c r="J15" s="20"/>
    </row>
    <row r="16" spans="1:10" hidden="1" x14ac:dyDescent="0.25">
      <c r="G16">
        <v>16</v>
      </c>
      <c r="H16" t="s">
        <v>47</v>
      </c>
      <c r="J16" s="20"/>
    </row>
    <row r="17" spans="7:10" hidden="1" x14ac:dyDescent="0.25">
      <c r="G17">
        <v>17</v>
      </c>
      <c r="H17" t="s">
        <v>47</v>
      </c>
      <c r="J17" s="20"/>
    </row>
    <row r="18" spans="7:10" hidden="1" x14ac:dyDescent="0.25">
      <c r="G18">
        <v>18</v>
      </c>
      <c r="H18" t="s">
        <v>47</v>
      </c>
      <c r="J18" s="20"/>
    </row>
    <row r="19" spans="7:10" hidden="1" x14ac:dyDescent="0.25">
      <c r="G19">
        <v>19</v>
      </c>
      <c r="H19" t="s">
        <v>47</v>
      </c>
      <c r="J19" s="20"/>
    </row>
    <row r="20" spans="7:10" hidden="1" x14ac:dyDescent="0.25">
      <c r="G20">
        <v>20</v>
      </c>
      <c r="H20" t="s">
        <v>47</v>
      </c>
      <c r="J20" s="20"/>
    </row>
    <row r="21" spans="7:10" hidden="1" x14ac:dyDescent="0.25">
      <c r="G21">
        <v>21</v>
      </c>
      <c r="H21" t="s">
        <v>43</v>
      </c>
      <c r="J21" s="20"/>
    </row>
    <row r="22" spans="7:10" hidden="1" x14ac:dyDescent="0.25">
      <c r="G22">
        <v>22</v>
      </c>
      <c r="H22" t="s">
        <v>44</v>
      </c>
      <c r="J22" s="20"/>
    </row>
    <row r="23" spans="7:10" hidden="1" x14ac:dyDescent="0.25">
      <c r="G23">
        <v>23</v>
      </c>
      <c r="H23" t="s">
        <v>45</v>
      </c>
      <c r="J23" s="20"/>
    </row>
    <row r="24" spans="7:10" hidden="1" x14ac:dyDescent="0.25">
      <c r="G24">
        <v>24</v>
      </c>
      <c r="H24" t="s">
        <v>47</v>
      </c>
      <c r="J24" s="20"/>
    </row>
    <row r="25" spans="7:10" hidden="1" x14ac:dyDescent="0.25">
      <c r="G25">
        <v>25</v>
      </c>
      <c r="H25" t="s">
        <v>47</v>
      </c>
    </row>
    <row r="26" spans="7:10" hidden="1" x14ac:dyDescent="0.25">
      <c r="G26">
        <v>26</v>
      </c>
      <c r="H26" t="s">
        <v>47</v>
      </c>
    </row>
    <row r="27" spans="7:10" hidden="1" x14ac:dyDescent="0.25">
      <c r="G27">
        <v>27</v>
      </c>
      <c r="H27" t="s">
        <v>47</v>
      </c>
    </row>
    <row r="28" spans="7:10" hidden="1" x14ac:dyDescent="0.25">
      <c r="G28">
        <v>28</v>
      </c>
      <c r="H28" t="s">
        <v>47</v>
      </c>
    </row>
    <row r="29" spans="7:10" hidden="1" x14ac:dyDescent="0.25">
      <c r="G29">
        <v>29</v>
      </c>
      <c r="H29" t="s">
        <v>47</v>
      </c>
    </row>
    <row r="30" spans="7:10" hidden="1" x14ac:dyDescent="0.25">
      <c r="G30">
        <v>30</v>
      </c>
      <c r="H30" t="s">
        <v>47</v>
      </c>
    </row>
    <row r="31" spans="7:10" hidden="1" x14ac:dyDescent="0.25">
      <c r="G31">
        <v>31</v>
      </c>
      <c r="H31" t="s">
        <v>43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8A3B149-BE2F-4F1C-BAB3-CD55D8B5C35A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888b3db-7650-4fb5-87c2-1adeb607d113"/>
    <ds:schemaRef ds:uri="d1f8fc93-d40b-44ac-9772-57f29c0b5a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2024-12-02T04:16:23Z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