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da.c\OneDrive - CAAT\Data and Information Service Group\1. Air Transport Statistics Data\01) Daily (+ India China)\02) ข้อมูลรายวัน ITD\2025\202501\ข้อมูลให้ ITD 20250129\"/>
    </mc:Choice>
  </mc:AlternateContent>
  <xr:revisionPtr revIDLastSave="7" documentId="6_{94AA6E73-9C6E-4DA4-BFB7-2E831C5FC584}" xr6:coauthVersionLast="36" xr6:coauthVersionMax="47" xr10:uidLastSave="{8BB498D0-C322-46D0-A943-F8B0ECBDFC44}"/>
  <bookViews>
    <workbookView xWindow="-105" yWindow="-105" windowWidth="19410" windowHeight="1041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FMM'!$B$52:$AK$62</definedName>
    <definedName name="_xlnm.Print_Area" localSheetId="0">'Daily PAX'!$C$30:$AL$58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50" i="235" l="1"/>
  <c r="E2" i="240" l="1"/>
  <c r="C2" i="240" s="1"/>
  <c r="AL50" i="236"/>
  <c r="AL49" i="236"/>
  <c r="AL51" i="235"/>
  <c r="B11" i="240"/>
  <c r="A2" i="240" l="1"/>
  <c r="B2" i="240"/>
  <c r="B7" i="240" s="1"/>
  <c r="AL52" i="235"/>
  <c r="AL51" i="236"/>
  <c r="B9" i="240" l="1"/>
  <c r="B5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<sst xmlns="http://schemas.openxmlformats.org/spreadsheetml/2006/main" count="179" uniqueCount="69">
  <si>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</si>
  <si>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</si>
  <si>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</si>
  <si>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</si>
  <si>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</si>
  <si>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</si>
  <si>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</si>
  <si>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</si>
  <si>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</si>
  <si>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</si>
  <si>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</si>
  <si>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</si>
  <si>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</si>
  <si>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</si>
  <si>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</si>
  <si>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</si>
  <si>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</si>
  <si>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</si>
  <si>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</si>
  <si>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</si>
  <si>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</si>
  <si>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</si>
  <si>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</si>
  <si>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</si>
  <si>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</si>
  <si>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</si>
  <si>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</si>
  <si>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</si>
  <si>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</si>
  <si>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</si>
  <si>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</si>
  <si>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</si>
  <si>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</si>
  <si>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</si>
  <si>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</si>
  <si>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</si>
  <si>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</si>
  <si>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</si>
  <si>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</si>
  <si>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* หมายเหตุ : ข้อมูลของเดือน พ.ย. 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</si>
  <si>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Day</t>
  </si>
  <si>
    <t>Month</t>
  </si>
  <si>
    <t>Year</t>
  </si>
  <si>
    <t>Previous Year</t>
  </si>
  <si>
    <t>DATE</t>
  </si>
  <si>
    <t>st</t>
  </si>
  <si>
    <t>Jan</t>
  </si>
  <si>
    <t>nd</t>
  </si>
  <si>
    <t>Feb</t>
  </si>
  <si>
    <t>rd</t>
  </si>
  <si>
    <t>Mar</t>
  </si>
  <si>
    <t>Daily PAX</t>
  </si>
  <si>
    <t>th</t>
  </si>
  <si>
    <t>Apr</t>
  </si>
  <si>
    <t xml:space="preserve">Number of Total Passengers as of </t>
  </si>
  <si>
    <t>May</t>
  </si>
  <si>
    <t>Daily FMM</t>
  </si>
  <si>
    <t>Jun</t>
  </si>
  <si>
    <t xml:space="preserve">Number of Total Flights as of </t>
  </si>
  <si>
    <t>Jul</t>
  </si>
  <si>
    <t>30-Days PAX</t>
  </si>
  <si>
    <t>Aug</t>
  </si>
  <si>
    <t xml:space="preserve">Total Passengers as of </t>
  </si>
  <si>
    <t>Sep</t>
  </si>
  <si>
    <t>12-Months PAX</t>
  </si>
  <si>
    <t>Oct</t>
  </si>
  <si>
    <t xml:space="preserve">Total Passengers since 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</si>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</sst>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2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rgb="FF000000"/>
      <name val="Calibri"/>
      <scheme val="minor"/>
    </font>
    <font>
      <i/>
      <sz val="11"/>
      <color indexed="8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b/>
      <sz val="11"/>
      <color indexed="8"/>
      <name val="Calibri Light"/>
      <family val="2"/>
      <scheme val="major"/>
    </font>
    <font>
      <b/>
      <sz val="11"/>
      <color indexed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13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7" fillId="14" borderId="3" applyNumberFormat="0" applyAlignment="0" applyProtection="0"/>
    <xf numFmtId="164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8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7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10" fillId="0" borderId="0" xfId="1" applyFont="1" applyAlignment="1">
      <alignment vertical="center"/>
    </xf>
    <xf numFmtId="167" fontId="11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0" fontId="13" fillId="0" borderId="0" xfId="1" applyFont="1" applyAlignment="1">
      <alignment vertical="center"/>
    </xf>
    <xf numFmtId="168" fontId="15" fillId="0" borderId="0" xfId="4" applyNumberFormat="1" applyFont="1" applyAlignment="1">
      <alignment horizontal="right" vertical="center"/>
    </xf>
    <xf numFmtId="0" fontId="16" fillId="3" borderId="2" xfId="0" applyFont="1" applyFill="1" applyBorder="1" applyAlignment="1">
      <alignment horizontal="center" vertical="center"/>
    </xf>
    <xf numFmtId="168" fontId="10" fillId="0" borderId="0" xfId="4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169" fontId="0" fillId="0" borderId="0" xfId="0" applyNumberFormat="1"/>
    <xf numFmtId="0" fontId="16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/>
    <xf numFmtId="165" fontId="9" fillId="4" borderId="1" xfId="1" applyNumberFormat="1" applyFont="1" applyFill="1" applyBorder="1" applyAlignment="1">
      <alignment horizontal="center" vertical="center"/>
    </xf>
    <xf numFmtId="0" fontId="19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19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5" fillId="0" borderId="0" xfId="4" applyNumberFormat="1" applyFont="1" applyAlignment="1">
      <alignment horizontal="right" vertical="center"/>
    </xf>
    <xf numFmtId="14" fontId="7" fillId="0" borderId="0" xfId="1" applyNumberFormat="1" applyAlignment="1">
      <alignment vertical="center"/>
    </xf>
    <xf numFmtId="0" fontId="9" fillId="0" borderId="0" xfId="3" applyNumberFormat="1" applyFont="1" applyFill="1" applyAlignment="1">
      <alignment horizontal="left" vertical="center"/>
    </xf>
    <xf numFmtId="0" fontId="14" fillId="0" borderId="0" xfId="3" applyNumberFormat="1" applyFont="1" applyFill="1" applyAlignment="1">
      <alignment horizontal="left" vertical="center"/>
    </xf>
    <xf numFmtId="0" fontId="7" fillId="15" borderId="0" xfId="1" applyFill="1" applyAlignment="1">
      <alignment vertical="center"/>
    </xf>
    <xf numFmtId="0" fontId="7" fillId="0" borderId="2" xfId="1" applyBorder="1" applyAlignment="1">
      <alignment vertical="center"/>
    </xf>
    <xf numFmtId="165" fontId="16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6" fillId="6" borderId="2" xfId="1" applyNumberFormat="1" applyFont="1" applyFill="1" applyBorder="1" applyAlignment="1">
      <alignment horizontal="center" vertical="center"/>
    </xf>
    <xf numFmtId="166" fontId="16" fillId="7" borderId="2" xfId="1" applyNumberFormat="1" applyFont="1" applyFill="1" applyBorder="1" applyAlignment="1">
      <alignment horizontal="center" vertical="center"/>
    </xf>
    <xf numFmtId="0" fontId="16" fillId="2" borderId="2" xfId="1" applyFont="1" applyFill="1" applyBorder="1" applyAlignment="1">
      <alignment vertical="center"/>
    </xf>
    <xf numFmtId="0" fontId="7" fillId="10" borderId="2" xfId="1" applyFill="1" applyBorder="1" applyAlignment="1">
      <alignment vertical="center"/>
    </xf>
    <xf numFmtId="3" fontId="15" fillId="0" borderId="2" xfId="4" applyNumberFormat="1" applyFont="1" applyBorder="1" applyAlignment="1">
      <alignment horizontal="right" vertical="center"/>
    </xf>
    <xf numFmtId="3" fontId="20" fillId="0" borderId="2" xfId="4" applyNumberFormat="1" applyFont="1" applyBorder="1" applyAlignment="1">
      <alignment horizontal="right" vertical="center"/>
    </xf>
    <xf numFmtId="165" fontId="21" fillId="4" borderId="1" xfId="1" applyNumberFormat="1" applyFont="1" applyFill="1" applyBorder="1" applyAlignment="1">
      <alignment horizontal="center" vertical="center"/>
    </xf>
    <xf numFmtId="37" fontId="20" fillId="0" borderId="2" xfId="4" applyNumberFormat="1" applyFont="1" applyBorder="1" applyAlignment="1">
      <alignment horizontal="right" vertical="center"/>
    </xf>
    <xf numFmtId="37" fontId="15" fillId="0" borderId="2" xfId="4" applyNumberFormat="1" applyFont="1" applyBorder="1" applyAlignment="1">
      <alignment horizontal="right" vertical="center"/>
    </xf>
    <xf numFmtId="3" fontId="18" fillId="0" borderId="2" xfId="0" applyNumberFormat="1" applyFont="1" applyBorder="1"/>
    <xf numFmtId="0" fontId="22" fillId="0" borderId="2" xfId="0" applyFont="1" applyBorder="1"/>
    <xf numFmtId="3" fontId="22" fillId="0" borderId="2" xfId="0" applyNumberFormat="1" applyFont="1" applyBorder="1"/>
    <xf numFmtId="0" fontId="18" fillId="0" borderId="2" xfId="0" applyFont="1" applyBorder="1"/>
    <xf numFmtId="0" fontId="20" fillId="0" borderId="2" xfId="4" applyNumberFormat="1" applyFont="1" applyBorder="1" applyAlignment="1">
      <alignment horizontal="right" vertical="center"/>
    </xf>
    <xf numFmtId="0" fontId="18" fillId="0" borderId="2" xfId="4" applyNumberFormat="1" applyFont="1" applyBorder="1" applyAlignment="1">
      <alignment horizontal="right" vertical="center"/>
    </xf>
    <xf numFmtId="0" fontId="18" fillId="0" borderId="2" xfId="4" applyNumberFormat="1" applyFont="1" applyFill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/>
    </xf>
    <xf numFmtId="3" fontId="20" fillId="0" borderId="2" xfId="0" applyNumberFormat="1" applyFont="1" applyBorder="1" applyAlignment="1">
      <alignment horizontal="right"/>
    </xf>
    <xf numFmtId="3" fontId="20" fillId="0" borderId="2" xfId="0" applyNumberFormat="1" applyFont="1" applyBorder="1"/>
    <xf numFmtId="0" fontId="20" fillId="0" borderId="2" xfId="0" applyFont="1" applyBorder="1"/>
    <xf numFmtId="0" fontId="23" fillId="15" borderId="0" xfId="1" applyFont="1" applyFill="1" applyAlignment="1">
      <alignment vertical="center"/>
    </xf>
    <xf numFmtId="0" fontId="18" fillId="0" borderId="0" xfId="1" applyFont="1" applyAlignment="1">
      <alignment vertical="center"/>
    </xf>
    <xf numFmtId="165" fontId="21" fillId="4" borderId="2" xfId="1" applyNumberFormat="1" applyFont="1" applyFill="1" applyBorder="1" applyAlignment="1">
      <alignment horizontal="center" vertical="center"/>
    </xf>
    <xf numFmtId="168" fontId="15" fillId="0" borderId="2" xfId="4" applyNumberFormat="1" applyFont="1" applyBorder="1" applyAlignment="1">
      <alignment horizontal="right" vertical="center"/>
    </xf>
    <xf numFmtId="0" fontId="9" fillId="2" borderId="2" xfId="3" applyNumberFormat="1" applyFont="1" applyFill="1" applyBorder="1" applyAlignment="1">
      <alignment horizontal="left" vertical="center"/>
    </xf>
    <xf numFmtId="0" fontId="14" fillId="11" borderId="2" xfId="3" applyNumberFormat="1" applyFont="1" applyFill="1" applyBorder="1" applyAlignment="1">
      <alignment horizontal="left" vertical="center"/>
    </xf>
    <xf numFmtId="0" fontId="14" fillId="12" borderId="2" xfId="3" applyNumberFormat="1" applyFont="1" applyFill="1" applyBorder="1" applyAlignment="1">
      <alignment vertical="center"/>
    </xf>
    <xf numFmtId="0" fontId="9" fillId="8" borderId="2" xfId="3" applyNumberFormat="1" applyFont="1" applyFill="1" applyBorder="1" applyAlignment="1">
      <alignment vertical="center"/>
    </xf>
    <xf numFmtId="0" fontId="9" fillId="2" borderId="2" xfId="1" applyFont="1" applyFill="1" applyBorder="1" applyAlignment="1">
      <alignment vertical="center"/>
    </xf>
    <xf numFmtId="168" fontId="24" fillId="0" borderId="2" xfId="4" applyNumberFormat="1" applyFont="1" applyBorder="1" applyAlignment="1">
      <alignment vertical="center"/>
    </xf>
    <xf numFmtId="168" fontId="25" fillId="0" borderId="2" xfId="4" applyNumberFormat="1" applyFont="1" applyBorder="1" applyAlignment="1">
      <alignment vertical="center"/>
    </xf>
    <xf numFmtId="168" fontId="26" fillId="0" borderId="2" xfId="1" applyNumberFormat="1" applyFont="1" applyBorder="1" applyAlignment="1">
      <alignment vertical="center"/>
    </xf>
    <xf numFmtId="170" fontId="21" fillId="4" borderId="2" xfId="1" applyNumberFormat="1" applyFont="1" applyFill="1" applyBorder="1" applyAlignment="1">
      <alignment horizontal="center" vertical="center"/>
    </xf>
    <xf numFmtId="168" fontId="1" fillId="0" borderId="2" xfId="4" applyNumberFormat="1" applyFont="1" applyBorder="1" applyAlignment="1">
      <alignment horizontal="left" vertical="center"/>
    </xf>
    <xf numFmtId="0" fontId="7" fillId="0" borderId="4" xfId="1" applyBorder="1" applyAlignment="1">
      <alignment vertical="center"/>
    </xf>
    <xf numFmtId="0" fontId="16" fillId="8" borderId="4" xfId="1" applyFont="1" applyFill="1" applyBorder="1" applyAlignment="1">
      <alignment vertical="center"/>
    </xf>
    <xf numFmtId="0" fontId="16" fillId="9" borderId="4" xfId="1" applyFont="1" applyFill="1" applyBorder="1" applyAlignment="1">
      <alignment vertical="center"/>
    </xf>
    <xf numFmtId="167" fontId="1" fillId="15" borderId="0" xfId="3" applyNumberFormat="1" applyFont="1" applyFill="1" applyBorder="1" applyAlignment="1">
      <alignment vertical="center"/>
    </xf>
    <xf numFmtId="167" fontId="1" fillId="0" borderId="2" xfId="3" applyNumberFormat="1" applyFont="1" applyBorder="1" applyAlignment="1">
      <alignment vertical="center"/>
    </xf>
    <xf numFmtId="167" fontId="1" fillId="0" borderId="2" xfId="3" applyNumberFormat="1" applyFont="1" applyFill="1" applyBorder="1" applyAlignment="1">
      <alignment vertical="center"/>
    </xf>
    <xf numFmtId="167" fontId="1" fillId="15" borderId="0" xfId="3" applyNumberFormat="1" applyFont="1" applyFill="1" applyAlignment="1">
      <alignment vertical="center"/>
    </xf>
    <xf numFmtId="167" fontId="1" fillId="0" borderId="0" xfId="3" applyNumberFormat="1" applyFont="1" applyFill="1" applyAlignment="1">
      <alignment vertical="center"/>
    </xf>
  </cellXfs>
  <cellStyles count="26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29th Jan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PAX'!$B$51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-8.4856030194334096E-5"/>
                  <c:y val="1.45008577687668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-7.0772510511165005E-5"/>
                  <c:y val="1.39497524470450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6"/>
              <c:layout>
                <c:manualLayout>
                  <c:x val="5.8095503151886897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F-46F8-9DA5-9033202B985B}"/>
                </c:ext>
              </c:extLst>
            </c:dLbl>
            <c:dLbl>
              <c:idx val="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F-46F8-9DA5-9033202B985B}"/>
                </c:ext>
              </c:extLst>
            </c:dLbl>
            <c:dLbl>
              <c:idx val="8"/>
              <c:layout>
                <c:manualLayout>
                  <c:x val="5.6671556336141348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EF-46F8-9DA5-9033202B985B}"/>
                </c:ext>
              </c:extLst>
            </c:dLbl>
            <c:dLbl>
              <c:idx val="9"/>
              <c:layout>
                <c:manualLayout>
                  <c:x val="-5.6671556336145511E-4"/>
                  <c:y val="1.9632116995942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-4.1558661223972574E-17"/>
                  <c:y val="1.66200274259745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-8.3117322447945149E-17"/>
                  <c:y val="1.4724087746956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1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EF-46F8-9DA5-9033202B985B}"/>
                </c:ext>
              </c:extLst>
            </c:dLbl>
            <c:dLbl>
              <c:idx val="13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EF-46F8-9DA5-9033202B985B}"/>
                </c:ext>
              </c:extLst>
            </c:dLbl>
            <c:dLbl>
              <c:idx val="14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EF-46F8-9DA5-9033202B985B}"/>
                </c:ext>
              </c:extLst>
            </c:dLbl>
            <c:dLbl>
              <c:idx val="15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EF-46F8-9DA5-9033202B985B}"/>
                </c:ext>
              </c:extLst>
            </c:dLbl>
            <c:dLbl>
              <c:idx val="16"/>
              <c:layout>
                <c:manualLayout>
                  <c:x val="-8.5205753651963703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EF-46F8-9DA5-9033202B985B}"/>
                </c:ext>
              </c:extLst>
            </c:dLbl>
            <c:dLbl>
              <c:idx val="1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EF-46F8-9DA5-9033202B985B}"/>
                </c:ext>
              </c:extLst>
            </c:dLbl>
            <c:dLbl>
              <c:idx val="18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EF-46F8-9DA5-9033202B985B}"/>
                </c:ext>
              </c:extLst>
            </c:dLbl>
            <c:dLbl>
              <c:idx val="19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EF-46F8-9DA5-9033202B985B}"/>
                </c:ext>
              </c:extLst>
            </c:dLbl>
            <c:dLbl>
              <c:idx val="20"/>
              <c:layout>
                <c:manualLayout>
                  <c:x val="-8.3117322447945149E-17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EF-46F8-9DA5-9033202B985B}"/>
                </c:ext>
              </c:extLst>
            </c:dLbl>
            <c:dLbl>
              <c:idx val="21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EF-46F8-9DA5-9033202B985B}"/>
                </c:ext>
              </c:extLst>
            </c:dLbl>
            <c:dLbl>
              <c:idx val="2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EF-46F8-9DA5-9033202B985B}"/>
                </c:ext>
              </c:extLst>
            </c:dLbl>
            <c:dLbl>
              <c:idx val="23"/>
              <c:layout>
                <c:manualLayout>
                  <c:x val="0"/>
                  <c:y val="1.79594072951151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EF-46F8-9DA5-9033202B985B}"/>
                </c:ext>
              </c:extLst>
            </c:dLbl>
            <c:dLbl>
              <c:idx val="24"/>
              <c:layout>
                <c:manualLayout>
                  <c:x val="-1.1334311267229102E-3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EF-46F8-9DA5-9033202B985B}"/>
                </c:ext>
              </c:extLst>
            </c:dLbl>
            <c:dLbl>
              <c:idx val="25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EF-46F8-9DA5-9033202B985B}"/>
                </c:ext>
              </c:extLst>
            </c:dLbl>
            <c:dLbl>
              <c:idx val="26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EF-46F8-9DA5-9033202B985B}"/>
                </c:ext>
              </c:extLst>
            </c:dLbl>
            <c:dLbl>
              <c:idx val="2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EF-46F8-9DA5-9033202B985B}"/>
                </c:ext>
              </c:extLst>
            </c:dLbl>
            <c:dLbl>
              <c:idx val="28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EF-46F8-9DA5-9033202B985B}"/>
                </c:ext>
              </c:extLst>
            </c:dLbl>
            <c:dLbl>
              <c:idx val="29"/>
              <c:layout>
                <c:manualLayout>
                  <c:x val="-7.0638640693172802E-5"/>
                  <c:y val="1.63967974477843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dLbl>
              <c:idx val="30"/>
              <c:layout>
                <c:manualLayout>
                  <c:x val="0"/>
                  <c:y val="1.53937776815272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EF-46F8-9DA5-9033202B9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PAX'!$C$51,'Daily PAX'!$F$51,'Daily PAX'!$H$51,'Daily PAX'!$E$51,'Daily PAX'!$G$51,'Daily PAX'!$D$51,'Daily PAX'!$I$51:$AK$51)</c:f>
              <c:numCache>
                <c:formatCode>#,##0</c:formatCode>
                <c:ptCount val="31"/>
                <c:pt idx="0">
                  <c:v>149667</c:v>
                </c:pt>
                <c:pt idx="1">
                  <c:v>38864</c:v>
                </c:pt>
                <c:pt idx="2">
                  <c:v>34192</c:v>
                </c:pt>
                <c:pt idx="3">
                  <c:v>9560</c:v>
                </c:pt>
                <c:pt idx="4" formatCode="General">
                  <c:v>695</c:v>
                </c:pt>
                <c:pt idx="5" formatCode="General">
                  <c:v>0</c:v>
                </c:pt>
                <c:pt idx="6" formatCode="General">
                  <c:v>0</c:v>
                </c:pt>
                <c:pt idx="7" formatCode="General">
                  <c:v>0</c:v>
                </c:pt>
                <c:pt idx="8" formatCode="General">
                  <c:v>0</c:v>
                </c:pt>
                <c:pt idx="9">
                  <c:v>2325</c:v>
                </c:pt>
                <c:pt idx="10" formatCode="General">
                  <c:v>0</c:v>
                </c:pt>
                <c:pt idx="11" formatCode="General">
                  <c:v>0</c:v>
                </c:pt>
                <c:pt idx="12" formatCode="General">
                  <c:v>0</c:v>
                </c:pt>
                <c:pt idx="13" formatCode="General">
                  <c:v>0</c:v>
                </c:pt>
                <c:pt idx="14" formatCode="General">
                  <c:v>0</c:v>
                </c:pt>
                <c:pt idx="15" formatCode="General">
                  <c:v>0</c:v>
                </c:pt>
                <c:pt idx="16" formatCode="General">
                  <c:v>0</c:v>
                </c:pt>
                <c:pt idx="17" formatCode="General">
                  <c:v>0</c:v>
                </c:pt>
                <c:pt idx="18" formatCode="General">
                  <c:v>0</c:v>
                </c:pt>
                <c:pt idx="19" formatCode="General">
                  <c:v>0</c:v>
                </c:pt>
                <c:pt idx="20" formatCode="General">
                  <c:v>0</c:v>
                </c:pt>
                <c:pt idx="21" formatCode="General">
                  <c:v>0</c:v>
                </c:pt>
                <c:pt idx="22" formatCode="General">
                  <c:v>0</c:v>
                </c:pt>
                <c:pt idx="23" formatCode="General">
                  <c:v>0</c:v>
                </c:pt>
                <c:pt idx="24" formatCode="General">
                  <c:v>0</c:v>
                </c:pt>
                <c:pt idx="25" formatCode="General">
                  <c:v>0</c:v>
                </c:pt>
                <c:pt idx="26" formatCode="General">
                  <c:v>0</c:v>
                </c:pt>
                <c:pt idx="27" formatCode="General">
                  <c:v>0</c:v>
                </c:pt>
                <c:pt idx="28" formatCode="General">
                  <c:v>0</c:v>
                </c:pt>
                <c:pt idx="29">
                  <c:v>1496</c:v>
                </c:pt>
                <c:pt idx="30" formatCode="General">
                  <c:v>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PAX'!$B$50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43987255083381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-1.4121265126150413E-4"/>
                  <c:y val="-4.7961920400028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-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4.1552774073030564E-17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7.0539400203572372E-5"/>
                  <c:y val="-3.90442363029721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-4.1552774073030564E-17"/>
                  <c:y val="-5.04229046482744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5.6663528310303397E-4"/>
                  <c:y val="-2.98978677395713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-6.3720525760708449E-4"/>
                  <c:y val="-5.298853426186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1.0627311660024541E-3"/>
                  <c:y val="-2.83560657544607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900132457745E-4"/>
                  <c:y val="-5.321176424005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3.5443706212366161E-4"/>
                  <c:y val="-2.86491939882651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-1.1332705662060679E-3"/>
                  <c:y val="-5.53309338972600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588289942013E-4"/>
                  <c:y val="-3.24634973531592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1.5588270489018741E-3"/>
                  <c:y val="-5.4214784006309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-7.0271698495144407E-5"/>
                  <c:y val="-3.06077592720239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4.2555648269588928E-4"/>
                  <c:y val="-3.1347347462208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-6.3717468330664793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-6.3716086234083904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-6.3717468330681413E-4"/>
                  <c:y val="-4.95299847355138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1984147954094E-3"/>
                  <c:y val="-2.98978677395712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4.7634045056496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-1.6621109629212226E-16"/>
                  <c:y val="-4.97532147137041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588289942013E-4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3.20170373967788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-5.6663528310320018E-4"/>
                  <c:y val="-4.29492457857009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588289942013E-4"/>
                  <c:y val="-3.03443276959515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PAX'!$C$50,'Daily PAX'!$F$50,'Daily PAX'!$H$50,'Daily PAX'!$E$50,'Daily PAX'!$G$50,'Daily PAX'!$D$50,'Daily PAX'!$I$50:$AK$50)</c:f>
              <c:numCache>
                <c:formatCode>#,##0</c:formatCode>
                <c:ptCount val="31"/>
                <c:pt idx="0">
                  <c:v>33580</c:v>
                </c:pt>
                <c:pt idx="1">
                  <c:v>50665</c:v>
                </c:pt>
                <c:pt idx="2">
                  <c:v>19999</c:v>
                </c:pt>
                <c:pt idx="3">
                  <c:v>20577</c:v>
                </c:pt>
                <c:pt idx="4">
                  <c:v>8163</c:v>
                </c:pt>
                <c:pt idx="5">
                  <c:v>4723</c:v>
                </c:pt>
                <c:pt idx="6" formatCode="General">
                  <c:v>490</c:v>
                </c:pt>
                <c:pt idx="7" formatCode="General">
                  <c:v>173</c:v>
                </c:pt>
                <c:pt idx="8" formatCode="General">
                  <c:v>89</c:v>
                </c:pt>
                <c:pt idx="9">
                  <c:v>7435</c:v>
                </c:pt>
                <c:pt idx="10">
                  <c:v>3797</c:v>
                </c:pt>
                <c:pt idx="11" formatCode="General">
                  <c:v>602</c:v>
                </c:pt>
                <c:pt idx="12">
                  <c:v>1562</c:v>
                </c:pt>
                <c:pt idx="13">
                  <c:v>954</c:v>
                </c:pt>
                <c:pt idx="14">
                  <c:v>2581</c:v>
                </c:pt>
                <c:pt idx="15" formatCode="General">
                  <c:v>331</c:v>
                </c:pt>
                <c:pt idx="16">
                  <c:v>1042</c:v>
                </c:pt>
                <c:pt idx="17" formatCode="General">
                  <c:v>544</c:v>
                </c:pt>
                <c:pt idx="18">
                  <c:v>1038</c:v>
                </c:pt>
                <c:pt idx="19">
                  <c:v>796</c:v>
                </c:pt>
                <c:pt idx="20" formatCode="General">
                  <c:v>343</c:v>
                </c:pt>
                <c:pt idx="21" formatCode="General">
                  <c:v>619</c:v>
                </c:pt>
                <c:pt idx="22">
                  <c:v>612</c:v>
                </c:pt>
                <c:pt idx="23">
                  <c:v>4283</c:v>
                </c:pt>
                <c:pt idx="24" formatCode="General">
                  <c:v>335</c:v>
                </c:pt>
                <c:pt idx="25">
                  <c:v>4592</c:v>
                </c:pt>
                <c:pt idx="26">
                  <c:v>3297</c:v>
                </c:pt>
                <c:pt idx="27" formatCode="General">
                  <c:v>267</c:v>
                </c:pt>
                <c:pt idx="28" formatCode="General">
                  <c:v>165</c:v>
                </c:pt>
                <c:pt idx="29">
                  <c:v>8454</c:v>
                </c:pt>
                <c:pt idx="30" formatCode="General">
                  <c:v>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29th Jan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FMM'!$B$50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1.61534278867096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65-4D6A-B27A-0F7A63095491}"/>
                </c:ext>
              </c:extLst>
            </c:dLbl>
            <c:dLbl>
              <c:idx val="5"/>
              <c:layout>
                <c:manualLayout>
                  <c:x val="-4.2020433835256751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5-4D6A-B27A-0F7A63095491}"/>
                </c:ext>
              </c:extLst>
            </c:dLbl>
            <c:dLbl>
              <c:idx val="6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5-4D6A-B27A-0F7A63095491}"/>
                </c:ext>
              </c:extLst>
            </c:dLbl>
            <c:dLbl>
              <c:idx val="7"/>
              <c:layout>
                <c:manualLayout>
                  <c:x val="0"/>
                  <c:y val="1.07689519244730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71-4CA2-B222-08D67F7B3221}"/>
                </c:ext>
              </c:extLst>
            </c:dLbl>
            <c:dLbl>
              <c:idx val="8"/>
              <c:layout>
                <c:manualLayout>
                  <c:x val="0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5-4D6A-B27A-0F7A63095491}"/>
                </c:ext>
              </c:extLst>
            </c:dLbl>
            <c:dLbl>
              <c:idx val="9"/>
              <c:layout>
                <c:manualLayout>
                  <c:x val="5.7317430172119845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5-4D6A-B27A-0F7A63095491}"/>
                </c:ext>
              </c:extLst>
            </c:dLbl>
            <c:dLbl>
              <c:idx val="10"/>
              <c:layout>
                <c:manualLayout>
                  <c:x val="-1.1470628099344009E-3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5-4D6A-B27A-0F7A63095491}"/>
                </c:ext>
              </c:extLst>
            </c:dLbl>
            <c:dLbl>
              <c:idx val="11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5-4D6A-B27A-0F7A63095491}"/>
                </c:ext>
              </c:extLst>
            </c:dLbl>
            <c:dLbl>
              <c:idx val="1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5-4D6A-B27A-0F7A63095491}"/>
                </c:ext>
              </c:extLst>
            </c:dLbl>
            <c:dLbl>
              <c:idx val="13"/>
              <c:layout>
                <c:manualLayout>
                  <c:x val="5.731767540810862E-4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65-4D6A-B27A-0F7A63095491}"/>
                </c:ext>
              </c:extLst>
            </c:dLbl>
            <c:dLbl>
              <c:idx val="14"/>
              <c:layout>
                <c:manualLayout>
                  <c:x val="-8.4064952806384282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65-4D6A-B27A-0F7A63095491}"/>
                </c:ext>
              </c:extLst>
            </c:dLbl>
            <c:dLbl>
              <c:idx val="15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71-4CA2-B222-08D67F7B3221}"/>
                </c:ext>
              </c:extLst>
            </c:dLbl>
            <c:dLbl>
              <c:idx val="16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65-4D6A-B27A-0F7A63095491}"/>
                </c:ext>
              </c:extLst>
            </c:dLbl>
            <c:dLbl>
              <c:idx val="17"/>
              <c:layout>
                <c:manualLayout>
                  <c:x val="1.1463535081621724E-3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65-4D6A-B27A-0F7A63095491}"/>
                </c:ext>
              </c:extLst>
            </c:dLbl>
            <c:dLbl>
              <c:idx val="18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65-4D6A-B27A-0F7A63095491}"/>
                </c:ext>
              </c:extLst>
            </c:dLbl>
            <c:dLbl>
              <c:idx val="19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65-4D6A-B27A-0F7A63095491}"/>
                </c:ext>
              </c:extLst>
            </c:dLbl>
            <c:dLbl>
              <c:idx val="20"/>
              <c:layout>
                <c:manualLayout>
                  <c:x val="5.7249995131496481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71-4CA2-B222-08D67F7B3221}"/>
                </c:ext>
              </c:extLst>
            </c:dLbl>
            <c:dLbl>
              <c:idx val="2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65-4D6A-B27A-0F7A63095491}"/>
                </c:ext>
              </c:extLst>
            </c:dLbl>
            <c:dLbl>
              <c:idx val="22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65-4D6A-B27A-0F7A63095491}"/>
                </c:ext>
              </c:extLst>
            </c:dLbl>
            <c:dLbl>
              <c:idx val="23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65-4D6A-B27A-0F7A63095491}"/>
                </c:ext>
              </c:extLst>
            </c:dLbl>
            <c:dLbl>
              <c:idx val="24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65-4D6A-B27A-0F7A63095491}"/>
                </c:ext>
              </c:extLst>
            </c:dLbl>
            <c:dLbl>
              <c:idx val="25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65-4D6A-B27A-0F7A63095491}"/>
                </c:ext>
              </c:extLst>
            </c:dLbl>
            <c:dLbl>
              <c:idx val="26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65-4D6A-B27A-0F7A63095491}"/>
                </c:ext>
              </c:extLst>
            </c:dLbl>
            <c:dLbl>
              <c:idx val="27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65-4D6A-B27A-0F7A63095491}"/>
                </c:ext>
              </c:extLst>
            </c:dLbl>
            <c:dLbl>
              <c:idx val="28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65-4D6A-B27A-0F7A63095491}"/>
                </c:ext>
              </c:extLst>
            </c:dLbl>
            <c:dLbl>
              <c:idx val="29"/>
              <c:layout>
                <c:manualLayout>
                  <c:x val="-1.6793137909476823E-16"/>
                  <c:y val="2.15379038489463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65-4D6A-B27A-0F7A63095491}"/>
                </c:ext>
              </c:extLst>
            </c:dLbl>
            <c:dLbl>
              <c:idx val="30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71-4CA2-B222-08D67F7B3221}"/>
                </c:ext>
              </c:extLst>
            </c:dLbl>
            <c:dLbl>
              <c:idx val="3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71-4CA2-B222-08D67F7B3221}"/>
                </c:ext>
              </c:extLst>
            </c:dLbl>
            <c:dLbl>
              <c:idx val="3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71-4CA2-B222-08D67F7B3221}"/>
                </c:ext>
              </c:extLst>
            </c:dLbl>
            <c:dLbl>
              <c:idx val="33"/>
              <c:layout>
                <c:manualLayout>
                  <c:x val="-5.7301253534855674E-4"/>
                  <c:y val="1.88456658678280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71-4CA2-B222-08D67F7B3221}"/>
                </c:ext>
              </c:extLst>
            </c:dLbl>
            <c:dLbl>
              <c:idx val="34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71-4CA2-B222-08D67F7B32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FMM'!$C$50,'Daily FMM'!$F$50,'Daily FMM'!$H$50,'Daily FMM'!$E$50,'Daily FMM'!$G$50,'Daily FMM'!$D$50,'Daily FMM'!$I$50:$AK$50)</c:f>
              <c:numCache>
                <c:formatCode>General</c:formatCode>
                <c:ptCount val="31"/>
                <c:pt idx="0">
                  <c:v>810</c:v>
                </c:pt>
                <c:pt idx="1">
                  <c:v>281</c:v>
                </c:pt>
                <c:pt idx="2">
                  <c:v>183</c:v>
                </c:pt>
                <c:pt idx="3">
                  <c:v>62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15</c:v>
                </c:pt>
                <c:pt idx="3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FMM'!$B$49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5.6437005696121766E-4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-2.8672253383061404E-4"/>
                  <c:y val="-5.115252164124772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0" i="0" u="none" strike="noStrike" kern="1200" cap="none" spc="0" baseline="0">
                        <a:ln w="0"/>
                        <a:solidFill>
                          <a:sysClr val="windowText" lastClr="000000"/>
                        </a:solidFill>
                        <a:effectLst>
                          <a:outerShdw blurRad="38100" dist="19050" dir="2700000" algn="tl" rotWithShape="0">
                            <a:schemeClr val="dk1">
                              <a:alpha val="40000"/>
                            </a:schemeClr>
                          </a:outerShdw>
                        </a:effectLst>
                        <a:latin typeface="+mj-lt"/>
                        <a:ea typeface="+mn-ea"/>
                        <a:cs typeface="TH SarabunPSK" panose="020B0500040200020003" pitchFamily="34" charset="-34"/>
                      </a:defRPr>
                    </a:pPr>
                    <a:fld id="{FAC3426C-A0C4-4EF2-9003-960BB4A9E7A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cap="none" spc="0">
                          <a:ln w="0"/>
                          <a:solidFill>
                            <a:sysClr val="windowText" lastClr="000000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cap="none" spc="0" baseline="0">
                      <a:ln w="0"/>
                      <a:solidFill>
                        <a:sysClr val="windowText" lastClr="000000"/>
                      </a:solidFill>
                      <a:effectLst>
                        <a:outerShdw blurRad="38100" dist="19050" dir="2700000" algn="tl" rotWithShape="0">
                          <a:schemeClr val="dk1">
                            <a:alpha val="40000"/>
                          </a:schemeClr>
                        </a:outerShdw>
                      </a:effectLst>
                      <a:latin typeface="+mj-lt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792767619402278E-2"/>
                      <c:h val="8.11073789579343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-2.0318146963324255E-7"/>
                  <c:y val="-2.96146177923013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-5.752272148625675E-4"/>
                  <c:y val="-3.23068557734195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5.6773902817039391E-4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-6.1090677926815665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1.1470707763894779E-3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4.9860773895809583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-8.6041784021643564E-4"/>
                  <c:y val="-4.30759136915140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540849585150914E-2"/>
                      <c:h val="7.0120928122545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3.6121150157020896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84167621281E-2"/>
                      <c:h val="6.7374421407319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-1.1470707763894358E-3"/>
                  <c:y val="-4.57679396853898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5.6746951047374349E-4"/>
                  <c:y val="-3.23067497797983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3.6105622304320391E-7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157336928731203E-2"/>
                      <c:h val="8.11073789579343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1.1387796481257806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1.1460563673257288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1.8060575078510448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5.7202662458356261E-4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2.2575718839727949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5.7319750155422535E-4"/>
                  <c:y val="-3.76912257420348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7908123124128757E-4"/>
                  <c:y val="-4.57680456790111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2.2559548467688216E-8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146528853187992E-3"/>
                  <c:y val="-5.38446536287447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1470707763896039E-3"/>
                  <c:y val="-4.57679396853897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4.5593410364186239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-5.7249670205861722E-4"/>
                  <c:y val="-3.7691331735656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2.2580133393492829E-8"/>
                  <c:y val="-5.92291295909812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1.0368109354522984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General</c:formatCode>
                <c:ptCount val="31"/>
                <c:pt idx="0">
                  <c:v>234</c:v>
                </c:pt>
                <c:pt idx="1">
                  <c:v>331</c:v>
                </c:pt>
                <c:pt idx="2">
                  <c:v>135</c:v>
                </c:pt>
                <c:pt idx="3">
                  <c:v>131</c:v>
                </c:pt>
                <c:pt idx="4">
                  <c:v>54</c:v>
                </c:pt>
                <c:pt idx="5">
                  <c:v>32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46</c:v>
                </c:pt>
                <c:pt idx="10">
                  <c:v>26</c:v>
                </c:pt>
                <c:pt idx="11">
                  <c:v>4</c:v>
                </c:pt>
                <c:pt idx="12">
                  <c:v>10</c:v>
                </c:pt>
                <c:pt idx="13">
                  <c:v>6</c:v>
                </c:pt>
                <c:pt idx="14">
                  <c:v>18</c:v>
                </c:pt>
                <c:pt idx="15">
                  <c:v>2</c:v>
                </c:pt>
                <c:pt idx="16">
                  <c:v>8</c:v>
                </c:pt>
                <c:pt idx="17">
                  <c:v>4</c:v>
                </c:pt>
                <c:pt idx="18">
                  <c:v>8</c:v>
                </c:pt>
                <c:pt idx="19">
                  <c:v>6</c:v>
                </c:pt>
                <c:pt idx="20">
                  <c:v>2</c:v>
                </c:pt>
                <c:pt idx="21">
                  <c:v>8</c:v>
                </c:pt>
                <c:pt idx="22">
                  <c:v>4</c:v>
                </c:pt>
                <c:pt idx="23">
                  <c:v>27</c:v>
                </c:pt>
                <c:pt idx="24">
                  <c:v>2</c:v>
                </c:pt>
                <c:pt idx="25">
                  <c:v>32</c:v>
                </c:pt>
                <c:pt idx="26">
                  <c:v>22</c:v>
                </c:pt>
                <c:pt idx="27">
                  <c:v>4</c:v>
                </c:pt>
                <c:pt idx="28">
                  <c:v>4</c:v>
                </c:pt>
                <c:pt idx="29">
                  <c:v>84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29th Jan 2025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45657</c:v>
                </c:pt>
                <c:pt idx="1">
                  <c:v>45658</c:v>
                </c:pt>
                <c:pt idx="2">
                  <c:v>45659</c:v>
                </c:pt>
                <c:pt idx="3">
                  <c:v>45660</c:v>
                </c:pt>
                <c:pt idx="4">
                  <c:v>45661</c:v>
                </c:pt>
                <c:pt idx="5">
                  <c:v>45662</c:v>
                </c:pt>
                <c:pt idx="6">
                  <c:v>45663</c:v>
                </c:pt>
                <c:pt idx="7">
                  <c:v>45664</c:v>
                </c:pt>
                <c:pt idx="8">
                  <c:v>45665</c:v>
                </c:pt>
                <c:pt idx="9">
                  <c:v>45666</c:v>
                </c:pt>
                <c:pt idx="10">
                  <c:v>45667</c:v>
                </c:pt>
                <c:pt idx="11">
                  <c:v>45668</c:v>
                </c:pt>
                <c:pt idx="12">
                  <c:v>45669</c:v>
                </c:pt>
                <c:pt idx="13">
                  <c:v>45670</c:v>
                </c:pt>
                <c:pt idx="14">
                  <c:v>45671</c:v>
                </c:pt>
                <c:pt idx="15">
                  <c:v>45672</c:v>
                </c:pt>
                <c:pt idx="16">
                  <c:v>45673</c:v>
                </c:pt>
                <c:pt idx="17">
                  <c:v>45674</c:v>
                </c:pt>
                <c:pt idx="18">
                  <c:v>45675</c:v>
                </c:pt>
                <c:pt idx="19">
                  <c:v>45676</c:v>
                </c:pt>
                <c:pt idx="20">
                  <c:v>45677</c:v>
                </c:pt>
                <c:pt idx="21">
                  <c:v>45678</c:v>
                </c:pt>
                <c:pt idx="22">
                  <c:v>45679</c:v>
                </c:pt>
                <c:pt idx="23">
                  <c:v>45680</c:v>
                </c:pt>
                <c:pt idx="24">
                  <c:v>45681</c:v>
                </c:pt>
                <c:pt idx="25">
                  <c:v>45682</c:v>
                </c:pt>
                <c:pt idx="26">
                  <c:v>45683</c:v>
                </c:pt>
                <c:pt idx="27">
                  <c:v>45684</c:v>
                </c:pt>
                <c:pt idx="28">
                  <c:v>45685</c:v>
                </c:pt>
                <c:pt idx="29">
                  <c:v>45686</c:v>
                </c:pt>
              </c:numCache>
            </c:numRef>
          </c:cat>
          <c:val>
            <c:numRef>
              <c:f>'30-Day PAX'!$B$7:$AE$7</c:f>
              <c:numCache>
                <c:formatCode>_-* #,##0_-;\-* #,##0_-;_-* "-"??_-;_-@_-</c:formatCode>
                <c:ptCount val="30"/>
                <c:pt idx="0">
                  <c:v>440959</c:v>
                </c:pt>
                <c:pt idx="1">
                  <c:v>449718</c:v>
                </c:pt>
                <c:pt idx="2">
                  <c:v>465902</c:v>
                </c:pt>
                <c:pt idx="3">
                  <c:v>460020</c:v>
                </c:pt>
                <c:pt idx="4">
                  <c:v>456783</c:v>
                </c:pt>
                <c:pt idx="5">
                  <c:v>465684</c:v>
                </c:pt>
                <c:pt idx="6">
                  <c:v>454171</c:v>
                </c:pt>
                <c:pt idx="7">
                  <c:v>432569</c:v>
                </c:pt>
                <c:pt idx="8" formatCode="#,##0">
                  <c:v>432701</c:v>
                </c:pt>
                <c:pt idx="9" formatCode="#,##0">
                  <c:v>431846</c:v>
                </c:pt>
                <c:pt idx="10" formatCode="#,##0">
                  <c:v>449033</c:v>
                </c:pt>
                <c:pt idx="11" formatCode="#,##0">
                  <c:v>443455</c:v>
                </c:pt>
                <c:pt idx="12" formatCode="#,##0">
                  <c:v>449132</c:v>
                </c:pt>
                <c:pt idx="13" formatCode="#,##0">
                  <c:v>438645</c:v>
                </c:pt>
                <c:pt idx="14" formatCode="#,##0">
                  <c:v>430973</c:v>
                </c:pt>
                <c:pt idx="15" formatCode="#,##0">
                  <c:v>437645</c:v>
                </c:pt>
                <c:pt idx="16" formatCode="#,##0">
                  <c:v>435434</c:v>
                </c:pt>
                <c:pt idx="17" formatCode="#,##0">
                  <c:v>444088</c:v>
                </c:pt>
                <c:pt idx="18" formatCode="#,##0">
                  <c:v>447350</c:v>
                </c:pt>
                <c:pt idx="19" formatCode="#,##0">
                  <c:v>456900</c:v>
                </c:pt>
                <c:pt idx="20" formatCode="#,##0">
                  <c:v>449501</c:v>
                </c:pt>
                <c:pt idx="21" formatCode="#,##0">
                  <c:v>432497</c:v>
                </c:pt>
                <c:pt idx="22" formatCode="#,##0">
                  <c:v>435735</c:v>
                </c:pt>
                <c:pt idx="23" formatCode="#,##0">
                  <c:v>442668</c:v>
                </c:pt>
                <c:pt idx="24" formatCode="#,##0">
                  <c:v>460907</c:v>
                </c:pt>
                <c:pt idx="25" formatCode="#,##0">
                  <c:v>449077</c:v>
                </c:pt>
                <c:pt idx="26" formatCode="#,##0">
                  <c:v>463453</c:v>
                </c:pt>
                <c:pt idx="27" formatCode="#,##0">
                  <c:v>448128</c:v>
                </c:pt>
                <c:pt idx="28" formatCode="#,##0">
                  <c:v>420712</c:v>
                </c:pt>
                <c:pt idx="29" formatCode="#,##0">
                  <c:v>419453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45657</c:v>
                </c:pt>
                <c:pt idx="1">
                  <c:v>45658</c:v>
                </c:pt>
                <c:pt idx="2">
                  <c:v>45659</c:v>
                </c:pt>
                <c:pt idx="3">
                  <c:v>45660</c:v>
                </c:pt>
                <c:pt idx="4">
                  <c:v>45661</c:v>
                </c:pt>
                <c:pt idx="5">
                  <c:v>45662</c:v>
                </c:pt>
                <c:pt idx="6">
                  <c:v>45663</c:v>
                </c:pt>
                <c:pt idx="7">
                  <c:v>45664</c:v>
                </c:pt>
                <c:pt idx="8">
                  <c:v>45665</c:v>
                </c:pt>
                <c:pt idx="9">
                  <c:v>45666</c:v>
                </c:pt>
                <c:pt idx="10">
                  <c:v>45667</c:v>
                </c:pt>
                <c:pt idx="11">
                  <c:v>45668</c:v>
                </c:pt>
                <c:pt idx="12">
                  <c:v>45669</c:v>
                </c:pt>
                <c:pt idx="13">
                  <c:v>45670</c:v>
                </c:pt>
                <c:pt idx="14">
                  <c:v>45671</c:v>
                </c:pt>
                <c:pt idx="15">
                  <c:v>45672</c:v>
                </c:pt>
                <c:pt idx="16">
                  <c:v>45673</c:v>
                </c:pt>
                <c:pt idx="17">
                  <c:v>45674</c:v>
                </c:pt>
                <c:pt idx="18">
                  <c:v>45675</c:v>
                </c:pt>
                <c:pt idx="19">
                  <c:v>45676</c:v>
                </c:pt>
                <c:pt idx="20">
                  <c:v>45677</c:v>
                </c:pt>
                <c:pt idx="21">
                  <c:v>45678</c:v>
                </c:pt>
                <c:pt idx="22">
                  <c:v>45679</c:v>
                </c:pt>
                <c:pt idx="23">
                  <c:v>45680</c:v>
                </c:pt>
                <c:pt idx="24">
                  <c:v>45681</c:v>
                </c:pt>
                <c:pt idx="25">
                  <c:v>45682</c:v>
                </c:pt>
                <c:pt idx="26">
                  <c:v>45683</c:v>
                </c:pt>
                <c:pt idx="27">
                  <c:v>45684</c:v>
                </c:pt>
                <c:pt idx="28">
                  <c:v>45685</c:v>
                </c:pt>
                <c:pt idx="29">
                  <c:v>45686</c:v>
                </c:pt>
              </c:numCache>
            </c:numRef>
          </c:cat>
          <c:val>
            <c:numRef>
              <c:f>'30-Day PAX'!$B$5:$AE$5</c:f>
              <c:numCache>
                <c:formatCode>_-* #,##0_-;\-* #,##0_-;_-* "-"??_-;_-@_-</c:formatCode>
                <c:ptCount val="30"/>
                <c:pt idx="0">
                  <c:v>196839</c:v>
                </c:pt>
                <c:pt idx="1">
                  <c:v>202593</c:v>
                </c:pt>
                <c:pt idx="2">
                  <c:v>205197</c:v>
                </c:pt>
                <c:pt idx="3">
                  <c:v>201202</c:v>
                </c:pt>
                <c:pt idx="4">
                  <c:v>197289</c:v>
                </c:pt>
                <c:pt idx="5">
                  <c:v>199801</c:v>
                </c:pt>
                <c:pt idx="6">
                  <c:v>198867</c:v>
                </c:pt>
                <c:pt idx="7">
                  <c:v>191942</c:v>
                </c:pt>
                <c:pt idx="8" formatCode="#,##0">
                  <c:v>193729</c:v>
                </c:pt>
                <c:pt idx="9" formatCode="#,##0">
                  <c:v>192269</c:v>
                </c:pt>
                <c:pt idx="10" formatCode="#,##0">
                  <c:v>202120</c:v>
                </c:pt>
                <c:pt idx="11" formatCode="#,##0">
                  <c:v>192561</c:v>
                </c:pt>
                <c:pt idx="12" formatCode="#,##0">
                  <c:v>192988</c:v>
                </c:pt>
                <c:pt idx="13" formatCode="#,##0">
                  <c:v>196422</c:v>
                </c:pt>
                <c:pt idx="14" formatCode="#,##0">
                  <c:v>188828</c:v>
                </c:pt>
                <c:pt idx="15" formatCode="#,##0">
                  <c:v>193404</c:v>
                </c:pt>
                <c:pt idx="16" formatCode="#,##0">
                  <c:v>188102</c:v>
                </c:pt>
                <c:pt idx="17" formatCode="#,##0">
                  <c:v>198556</c:v>
                </c:pt>
                <c:pt idx="18" formatCode="#,##0">
                  <c:v>195295</c:v>
                </c:pt>
                <c:pt idx="19" formatCode="#,##0">
                  <c:v>200565</c:v>
                </c:pt>
                <c:pt idx="20" formatCode="#,##0">
                  <c:v>201710</c:v>
                </c:pt>
                <c:pt idx="21" formatCode="#,##0">
                  <c:v>192389</c:v>
                </c:pt>
                <c:pt idx="22" formatCode="#,##0">
                  <c:v>193509</c:v>
                </c:pt>
                <c:pt idx="23" formatCode="#,##0">
                  <c:v>196874</c:v>
                </c:pt>
                <c:pt idx="24" formatCode="#,##0">
                  <c:v>206105</c:v>
                </c:pt>
                <c:pt idx="25" formatCode="#,##0">
                  <c:v>186953</c:v>
                </c:pt>
                <c:pt idx="26" formatCode="#,##0">
                  <c:v>202489</c:v>
                </c:pt>
                <c:pt idx="27" formatCode="#,##0">
                  <c:v>199345</c:v>
                </c:pt>
                <c:pt idx="28" formatCode="#,##0">
                  <c:v>186995</c:v>
                </c:pt>
                <c:pt idx="29" formatCode="#,##0">
                  <c:v>182378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45657</c:v>
                </c:pt>
                <c:pt idx="1">
                  <c:v>45658</c:v>
                </c:pt>
                <c:pt idx="2">
                  <c:v>45659</c:v>
                </c:pt>
                <c:pt idx="3">
                  <c:v>45660</c:v>
                </c:pt>
                <c:pt idx="4">
                  <c:v>45661</c:v>
                </c:pt>
                <c:pt idx="5">
                  <c:v>45662</c:v>
                </c:pt>
                <c:pt idx="6">
                  <c:v>45663</c:v>
                </c:pt>
                <c:pt idx="7">
                  <c:v>45664</c:v>
                </c:pt>
                <c:pt idx="8">
                  <c:v>45665</c:v>
                </c:pt>
                <c:pt idx="9">
                  <c:v>45666</c:v>
                </c:pt>
                <c:pt idx="10">
                  <c:v>45667</c:v>
                </c:pt>
                <c:pt idx="11">
                  <c:v>45668</c:v>
                </c:pt>
                <c:pt idx="12">
                  <c:v>45669</c:v>
                </c:pt>
                <c:pt idx="13">
                  <c:v>45670</c:v>
                </c:pt>
                <c:pt idx="14">
                  <c:v>45671</c:v>
                </c:pt>
                <c:pt idx="15">
                  <c:v>45672</c:v>
                </c:pt>
                <c:pt idx="16">
                  <c:v>45673</c:v>
                </c:pt>
                <c:pt idx="17">
                  <c:v>45674</c:v>
                </c:pt>
                <c:pt idx="18">
                  <c:v>45675</c:v>
                </c:pt>
                <c:pt idx="19">
                  <c:v>45676</c:v>
                </c:pt>
                <c:pt idx="20">
                  <c:v>45677</c:v>
                </c:pt>
                <c:pt idx="21">
                  <c:v>45678</c:v>
                </c:pt>
                <c:pt idx="22">
                  <c:v>45679</c:v>
                </c:pt>
                <c:pt idx="23">
                  <c:v>45680</c:v>
                </c:pt>
                <c:pt idx="24">
                  <c:v>45681</c:v>
                </c:pt>
                <c:pt idx="25">
                  <c:v>45682</c:v>
                </c:pt>
                <c:pt idx="26">
                  <c:v>45683</c:v>
                </c:pt>
                <c:pt idx="27">
                  <c:v>45684</c:v>
                </c:pt>
                <c:pt idx="28">
                  <c:v>45685</c:v>
                </c:pt>
                <c:pt idx="29">
                  <c:v>45686</c:v>
                </c:pt>
              </c:numCache>
            </c:numRef>
          </c:cat>
          <c:val>
            <c:numRef>
              <c:f>'30-Day PAX'!$B$6:$AE$6</c:f>
              <c:numCache>
                <c:formatCode>_-* #,##0_-;\-* #,##0_-;_-* "-"??_-;_-@_-</c:formatCode>
                <c:ptCount val="30"/>
                <c:pt idx="0">
                  <c:v>244120</c:v>
                </c:pt>
                <c:pt idx="1">
                  <c:v>247125</c:v>
                </c:pt>
                <c:pt idx="2">
                  <c:v>260705</c:v>
                </c:pt>
                <c:pt idx="3">
                  <c:v>258818</c:v>
                </c:pt>
                <c:pt idx="4">
                  <c:v>259494</c:v>
                </c:pt>
                <c:pt idx="5">
                  <c:v>265883</c:v>
                </c:pt>
                <c:pt idx="6">
                  <c:v>255304</c:v>
                </c:pt>
                <c:pt idx="7">
                  <c:v>240627</c:v>
                </c:pt>
                <c:pt idx="8" formatCode="#,##0">
                  <c:v>238972</c:v>
                </c:pt>
                <c:pt idx="9" formatCode="#,##0">
                  <c:v>239577</c:v>
                </c:pt>
                <c:pt idx="10" formatCode="#,##0">
                  <c:v>246913</c:v>
                </c:pt>
                <c:pt idx="11" formatCode="#,##0">
                  <c:v>250894</c:v>
                </c:pt>
                <c:pt idx="12" formatCode="#,##0">
                  <c:v>256144</c:v>
                </c:pt>
                <c:pt idx="13" formatCode="#,##0">
                  <c:v>242223</c:v>
                </c:pt>
                <c:pt idx="14" formatCode="#,##0">
                  <c:v>242145</c:v>
                </c:pt>
                <c:pt idx="15" formatCode="#,##0">
                  <c:v>244241</c:v>
                </c:pt>
                <c:pt idx="16" formatCode="#,##0">
                  <c:v>247332</c:v>
                </c:pt>
                <c:pt idx="17" formatCode="#,##0">
                  <c:v>245532</c:v>
                </c:pt>
                <c:pt idx="18" formatCode="#,##0">
                  <c:v>252055</c:v>
                </c:pt>
                <c:pt idx="19" formatCode="#,##0">
                  <c:v>256335</c:v>
                </c:pt>
                <c:pt idx="20" formatCode="#,##0">
                  <c:v>247791</c:v>
                </c:pt>
                <c:pt idx="21" formatCode="#,##0">
                  <c:v>240108</c:v>
                </c:pt>
                <c:pt idx="22" formatCode="#,##0">
                  <c:v>242226</c:v>
                </c:pt>
                <c:pt idx="23" formatCode="#,##0">
                  <c:v>245794</c:v>
                </c:pt>
                <c:pt idx="24" formatCode="#,##0">
                  <c:v>254802</c:v>
                </c:pt>
                <c:pt idx="25" formatCode="#,##0">
                  <c:v>262124</c:v>
                </c:pt>
                <c:pt idx="26" formatCode="#,##0">
                  <c:v>260964</c:v>
                </c:pt>
                <c:pt idx="27" formatCode="#,##0">
                  <c:v>248783</c:v>
                </c:pt>
                <c:pt idx="28" formatCode="#,##0">
                  <c:v>233717</c:v>
                </c:pt>
                <c:pt idx="29" formatCode="#,##0">
                  <c:v>237075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January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531226260244791E-2"/>
                  <c:y val="-3.0948366547087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1"/>
              <c:layout>
                <c:manualLayout>
                  <c:x val="-2.423818651433703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CF-4746-BA78-98939D797B8A}"/>
                </c:ext>
              </c:extLst>
            </c:dLbl>
            <c:dLbl>
              <c:idx val="3"/>
              <c:layout>
                <c:manualLayout>
                  <c:x val="-2.5423788544610536E-2"/>
                  <c:y val="-4.0946391982840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CF-4746-BA78-98939D797B8A}"/>
                </c:ext>
              </c:extLst>
            </c:dLbl>
            <c:dLbl>
              <c:idx val="4"/>
              <c:layout>
                <c:manualLayout>
                  <c:x val="-2.4631255596893442E-2"/>
                  <c:y val="-3.426487566926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5"/>
              <c:layout>
                <c:manualLayout>
                  <c:x val="-2.660939057488395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CF-4746-BA78-98939D797B8A}"/>
                </c:ext>
              </c:extLst>
            </c:dLbl>
            <c:dLbl>
              <c:idx val="6"/>
              <c:layout>
                <c:manualLayout>
                  <c:x val="-2.5423788544610582E-2"/>
                  <c:y val="-4.0946391982840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CF-4746-BA78-98939D797B8A}"/>
                </c:ext>
              </c:extLst>
            </c:dLbl>
            <c:dLbl>
              <c:idx val="7"/>
              <c:layout>
                <c:manualLayout>
                  <c:x val="-2.5965991425856812E-2"/>
                  <c:y val="-3.7391846418821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8"/>
              <c:layout>
                <c:manualLayout>
                  <c:x val="-2.272799092034242E-2"/>
                  <c:y val="-4.7231345852763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CF-4746-BA78-98939D797B8A}"/>
                </c:ext>
              </c:extLst>
            </c:dLbl>
            <c:dLbl>
              <c:idx val="9"/>
              <c:layout>
                <c:manualLayout>
                  <c:x val="-2.5324179303169408E-2"/>
                  <c:y val="-4.5672149422881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6273174377086327E-2"/>
                  <c:y val="-3.99541610766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dLbl>
              <c:idx val="11"/>
              <c:layout>
                <c:manualLayout>
                  <c:x val="-2.5423788544610495E-2"/>
                  <c:y val="-3.4661438112917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CF-4746-BA78-98939D797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12358244</c:v>
                </c:pt>
                <c:pt idx="1">
                  <c:v>11790756</c:v>
                </c:pt>
                <c:pt idx="2">
                  <c:v>12026296</c:v>
                </c:pt>
                <c:pt idx="3">
                  <c:v>11438011</c:v>
                </c:pt>
                <c:pt idx="4">
                  <c:v>10609833</c:v>
                </c:pt>
                <c:pt idx="5">
                  <c:v>10070756</c:v>
                </c:pt>
                <c:pt idx="6">
                  <c:v>11380311</c:v>
                </c:pt>
                <c:pt idx="7">
                  <c:v>11464135</c:v>
                </c:pt>
                <c:pt idx="8">
                  <c:v>9639993</c:v>
                </c:pt>
                <c:pt idx="9">
                  <c:v>11304590</c:v>
                </c:pt>
                <c:pt idx="10">
                  <c:v>12282370</c:v>
                </c:pt>
                <c:pt idx="11">
                  <c:v>13566382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54029494884523E-2"/>
                  <c:y val="3.4776414828070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2.3702611801921375E-2"/>
                  <c:y val="3.21350846085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2.2882819342957092E-2"/>
                  <c:y val="3.8341517794914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2.2882819342957137E-2"/>
                  <c:y val="3.4941044328389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3033913585949028E-2"/>
                  <c:y val="3.8615020511878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3070975318706395E-2"/>
                  <c:y val="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2.3258851230983982E-2"/>
                  <c:y val="4.0281110645375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2478174303569753E-2"/>
                  <c:y val="4.043980160660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2.2505527169307472E-2"/>
                  <c:y val="3.415484773668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3281723081174297E-2"/>
                  <c:y val="3.8503507944528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2.3025278295571053E-2"/>
                  <c:y val="3.720164820853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972206267680467E-2"/>
                  <c:y val="3.1195475756986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5726778</c:v>
                </c:pt>
                <c:pt idx="1">
                  <c:v>5273841</c:v>
                </c:pt>
                <c:pt idx="2">
                  <c:v>5452156</c:v>
                </c:pt>
                <c:pt idx="3">
                  <c:v>5204559</c:v>
                </c:pt>
                <c:pt idx="4">
                  <c:v>4883700</c:v>
                </c:pt>
                <c:pt idx="5">
                  <c:v>4462006</c:v>
                </c:pt>
                <c:pt idx="6">
                  <c:v>5063282</c:v>
                </c:pt>
                <c:pt idx="7">
                  <c:v>5088364</c:v>
                </c:pt>
                <c:pt idx="8">
                  <c:v>4277072</c:v>
                </c:pt>
                <c:pt idx="9">
                  <c:v>5127094</c:v>
                </c:pt>
                <c:pt idx="10">
                  <c:v>5514168</c:v>
                </c:pt>
                <c:pt idx="11">
                  <c:v>5926302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79072513800711E-2"/>
                  <c:y val="-3.0926426944339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2.2945413528886117E-2"/>
                  <c:y val="-3.6675757580256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2.3387540396238513E-2"/>
                  <c:y val="-3.2582784472105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2.4068421373230595E-2"/>
                  <c:y val="-3.5730375149061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2.2882819342957092E-2"/>
                  <c:y val="-3.468799657940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3286204096721788E-2"/>
                  <c:y val="-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963337591076056E-2"/>
                  <c:y val="-3.6091141398760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2585812031200005E-2"/>
                  <c:y val="-3.028226041252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2343183710201608E-2"/>
                  <c:y val="-4.6566064515298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706239324038893E-2"/>
                  <c:y val="-3.8175403659822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2.3544749358362916E-2"/>
                  <c:y val="-4.3962510002726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2.2667403855960555E-2"/>
                  <c:y val="-3.09322005240100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45292</c:v>
                </c:pt>
                <c:pt idx="1">
                  <c:v>45323</c:v>
                </c:pt>
                <c:pt idx="2">
                  <c:v>45352</c:v>
                </c:pt>
                <c:pt idx="3">
                  <c:v>45383</c:v>
                </c:pt>
                <c:pt idx="4">
                  <c:v>45413</c:v>
                </c:pt>
                <c:pt idx="5">
                  <c:v>45445</c:v>
                </c:pt>
                <c:pt idx="6">
                  <c:v>45476</c:v>
                </c:pt>
                <c:pt idx="7">
                  <c:v>45507</c:v>
                </c:pt>
                <c:pt idx="8">
                  <c:v>45538</c:v>
                </c:pt>
                <c:pt idx="9">
                  <c:v>45568</c:v>
                </c:pt>
                <c:pt idx="10">
                  <c:v>45600</c:v>
                </c:pt>
                <c:pt idx="11">
                  <c:v>45631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6631466</c:v>
                </c:pt>
                <c:pt idx="1">
                  <c:v>6516915</c:v>
                </c:pt>
                <c:pt idx="2">
                  <c:v>6574140</c:v>
                </c:pt>
                <c:pt idx="3">
                  <c:v>6233452</c:v>
                </c:pt>
                <c:pt idx="4">
                  <c:v>5726133</c:v>
                </c:pt>
                <c:pt idx="5">
                  <c:v>5608750</c:v>
                </c:pt>
                <c:pt idx="6">
                  <c:v>6317029</c:v>
                </c:pt>
                <c:pt idx="7">
                  <c:v>6375771</c:v>
                </c:pt>
                <c:pt idx="8">
                  <c:v>5362921</c:v>
                </c:pt>
                <c:pt idx="9">
                  <c:v>6177496</c:v>
                </c:pt>
                <c:pt idx="10">
                  <c:v>6768202</c:v>
                </c:pt>
                <c:pt idx="11">
                  <c:v>7688093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10432</xdr:colOff>
      <xdr:row>1</xdr:row>
      <xdr:rowOff>124404</xdr:rowOff>
    </xdr:from>
    <xdr:to>
      <xdr:col>38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13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2</xdr:row>
      <xdr:rowOff>45235</xdr:rowOff>
    </xdr:from>
    <xdr:to>
      <xdr:col>40</xdr:col>
      <xdr:colOff>447098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6108</xdr:colOff>
      <xdr:row>8</xdr:row>
      <xdr:rowOff>40020</xdr:rowOff>
    </xdr:from>
    <xdr:to>
      <xdr:col>26</xdr:col>
      <xdr:colOff>209511</xdr:colOff>
      <xdr:row>42</xdr:row>
      <xdr:rowOff>115675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1</xdr:col>
      <xdr:colOff>0</xdr:colOff>
      <xdr:row>8</xdr:row>
      <xdr:rowOff>35604</xdr:rowOff>
    </xdr:from>
    <xdr:to>
      <xdr:col>26</xdr:col>
      <xdr:colOff>71687</xdr:colOff>
      <xdr:row>40</xdr:row>
      <xdr:rowOff>1701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M55"/>
  <sheetViews>
    <sheetView tabSelected="1" zoomScale="80" zoomScaleNormal="80" zoomScalePageLayoutView="55" workbookViewId="0">
      <selection activeCell="B53" sqref="B53"/>
    </sheetView>
  </sheetViews>
  <sheetFormatPr defaultColWidth="9" defaultRowHeight="15"/>
  <cols>
    <col min="1" max="1" width="4.7109375" style="1" customWidth="1"/>
    <col min="2" max="2" width="14.140625" style="1" customWidth="1"/>
    <col min="3" max="9" width="9.7109375" style="1" customWidth="1"/>
    <col min="10" max="10" width="8.140625" style="1" hidden="1" customWidth="1"/>
    <col min="11" max="17" width="9.7109375" style="1" customWidth="1"/>
    <col min="18" max="18" width="8.140625" style="1" hidden="1" customWidth="1"/>
    <col min="19" max="22" width="9.7109375" style="1" customWidth="1"/>
    <col min="23" max="23" width="8.140625" style="1" hidden="1" customWidth="1"/>
    <col min="24" max="32" width="9.7109375" style="1" customWidth="1"/>
    <col min="33" max="33" width="8.140625" style="1" hidden="1" customWidth="1"/>
    <col min="34" max="37" width="9.7109375" style="1" customWidth="1"/>
    <col min="38" max="38" width="11.7109375" style="1" customWidth="1"/>
    <col min="39" max="39" width="4.7109375" style="1" customWidth="1"/>
    <col min="40" max="48" width="9" style="1"/>
    <col min="49" max="49" width="9" style="1" customWidth="1"/>
    <col min="50" max="16384" width="9" style="1"/>
  </cols>
  <sheetData>
    <row r="1" spans="1:39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>
      <c r="A2" s="24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1:39">
      <c r="A3" s="24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>
      <c r="A4" s="2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</row>
    <row r="5" spans="1:39">
      <c r="A5" s="24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</row>
    <row r="6" spans="1:39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</row>
    <row r="8" spans="1:39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</row>
    <row r="9" spans="1:39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</row>
    <row r="10" spans="1:39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</row>
    <row r="11" spans="1:39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</row>
    <row r="12" spans="1:39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</row>
    <row r="13" spans="1:39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</row>
    <row r="14" spans="1:39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</row>
    <row r="15" spans="1:39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</row>
    <row r="16" spans="1:39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</row>
    <row r="17" spans="1:39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</row>
    <row r="18" spans="1:39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</row>
    <row r="19" spans="1:39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</row>
    <row r="20" spans="1:39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</row>
    <row r="21" spans="1:39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</row>
    <row r="22" spans="1:39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</row>
    <row r="23" spans="1:39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39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39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39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</row>
    <row r="27" spans="1:39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</row>
    <row r="28" spans="1:39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</row>
    <row r="29" spans="1:39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</row>
    <row r="30" spans="1:39">
      <c r="A30" s="24"/>
      <c r="B30" s="24"/>
      <c r="C30" s="8" t="s">
        <v>0</v>
      </c>
      <c r="D30" s="8" t="s">
        <v>1</v>
      </c>
      <c r="E30" s="8" t="s">
        <v>2</v>
      </c>
      <c r="F30" s="8" t="s">
        <v>3</v>
      </c>
      <c r="G30" s="8" t="s">
        <v>4</v>
      </c>
      <c r="H30" s="8" t="s">
        <v>5</v>
      </c>
      <c r="I30" s="26" t="s">
        <v>6</v>
      </c>
      <c r="J30" s="26" t="s">
        <v>7</v>
      </c>
      <c r="K30" s="26" t="s">
        <v>8</v>
      </c>
      <c r="L30" s="26" t="s">
        <v>9</v>
      </c>
      <c r="M30" s="26" t="s">
        <v>10</v>
      </c>
      <c r="N30" s="26" t="s">
        <v>11</v>
      </c>
      <c r="O30" s="26" t="s">
        <v>12</v>
      </c>
      <c r="P30" s="26" t="s">
        <v>13</v>
      </c>
      <c r="Q30" s="26" t="s">
        <v>14</v>
      </c>
      <c r="R30" s="26" t="s">
        <v>15</v>
      </c>
      <c r="S30" s="26" t="s">
        <v>16</v>
      </c>
      <c r="T30" s="26" t="s">
        <v>17</v>
      </c>
      <c r="U30" s="26" t="s">
        <v>18</v>
      </c>
      <c r="V30" s="26" t="s">
        <v>19</v>
      </c>
      <c r="W30" s="26" t="s">
        <v>20</v>
      </c>
      <c r="X30" s="26" t="s">
        <v>21</v>
      </c>
      <c r="Y30" s="26" t="s">
        <v>22</v>
      </c>
      <c r="Z30" s="26" t="s">
        <v>23</v>
      </c>
      <c r="AA30" s="26" t="s">
        <v>24</v>
      </c>
      <c r="AB30" s="26" t="s">
        <v>25</v>
      </c>
      <c r="AC30" s="26" t="s">
        <v>26</v>
      </c>
      <c r="AD30" s="26" t="s">
        <v>27</v>
      </c>
      <c r="AE30" s="26" t="s">
        <v>28</v>
      </c>
      <c r="AF30" s="26" t="s">
        <v>29</v>
      </c>
      <c r="AG30" s="26" t="s">
        <v>30</v>
      </c>
      <c r="AH30" s="27" t="s">
        <v>31</v>
      </c>
      <c r="AI30" s="27" t="s">
        <v>32</v>
      </c>
      <c r="AJ30" s="27" t="s">
        <v>33</v>
      </c>
      <c r="AK30" s="28" t="s">
        <v>34</v>
      </c>
      <c r="AL30" s="29" t="s">
        <v>35</v>
      </c>
      <c r="AM30" s="24"/>
    </row>
    <row r="31" spans="1:39" ht="14.25" hidden="1" customHeight="1">
      <c r="A31" s="24"/>
      <c r="B31" s="62" t="s">
        <v>0</v>
      </c>
      <c r="C31" s="66"/>
      <c r="D31" s="66"/>
      <c r="E31" s="66"/>
      <c r="F31" s="66"/>
      <c r="G31" s="66"/>
      <c r="H31" s="66"/>
      <c r="I31" s="66"/>
      <c r="J31" s="66"/>
      <c r="K31" s="66"/>
      <c r="L31" s="67"/>
      <c r="M31" s="67"/>
      <c r="N31" s="67"/>
      <c r="O31" s="66"/>
      <c r="P31" s="66"/>
      <c r="Q31" s="66"/>
      <c r="R31" s="66"/>
      <c r="S31" s="66"/>
      <c r="T31" s="66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24"/>
    </row>
    <row r="32" spans="1:39" hidden="1">
      <c r="A32" s="24"/>
      <c r="B32" s="62" t="s">
        <v>3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24"/>
    </row>
    <row r="33" spans="1:39" hidden="1">
      <c r="A33" s="24"/>
      <c r="B33" s="62" t="s">
        <v>1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24"/>
    </row>
    <row r="34" spans="1:39" hidden="1">
      <c r="A34" s="24"/>
      <c r="B34" s="62" t="s">
        <v>2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24"/>
    </row>
    <row r="35" spans="1:39" hidden="1">
      <c r="A35" s="24"/>
      <c r="B35" s="62" t="s">
        <v>4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24"/>
    </row>
    <row r="36" spans="1:39" hidden="1">
      <c r="A36" s="24"/>
      <c r="B36" s="62" t="s">
        <v>5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24"/>
    </row>
    <row r="37" spans="1:39" hidden="1">
      <c r="A37" s="24"/>
      <c r="B37" s="62" t="s">
        <v>6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24"/>
    </row>
    <row r="38" spans="1:39" hidden="1">
      <c r="A38" s="24"/>
      <c r="B38" s="62" t="s">
        <v>7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24"/>
    </row>
    <row r="39" spans="1:39" hidden="1">
      <c r="A39" s="24"/>
      <c r="B39" s="62" t="s">
        <v>8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24"/>
    </row>
    <row r="40" spans="1:39" hidden="1">
      <c r="A40" s="24"/>
      <c r="B40" s="62" t="s">
        <v>9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24"/>
    </row>
    <row r="41" spans="1:39" hidden="1">
      <c r="A41" s="24"/>
      <c r="B41" s="62" t="s">
        <v>10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24"/>
    </row>
    <row r="42" spans="1:39" hidden="1">
      <c r="A42" s="24"/>
      <c r="B42" s="62" t="s">
        <v>11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24"/>
    </row>
    <row r="43" spans="1:39" hidden="1">
      <c r="A43" s="24"/>
      <c r="B43" s="62" t="s">
        <v>12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24"/>
    </row>
    <row r="44" spans="1:39" hidden="1">
      <c r="A44" s="24"/>
      <c r="B44" s="62" t="s">
        <v>13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24"/>
    </row>
    <row r="45" spans="1:39" hidden="1">
      <c r="A45" s="24"/>
      <c r="B45" s="62" t="s">
        <v>14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24"/>
    </row>
    <row r="46" spans="1:39" hidden="1">
      <c r="A46" s="24"/>
      <c r="B46" s="62" t="s">
        <v>15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24"/>
    </row>
    <row r="47" spans="1:39" hidden="1">
      <c r="A47" s="24"/>
      <c r="B47" s="62" t="s">
        <v>16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24"/>
    </row>
    <row r="48" spans="1:39" hidden="1">
      <c r="A48" s="24"/>
      <c r="B48" s="62" t="s">
        <v>17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24">
        <v>1078</v>
      </c>
    </row>
    <row r="49" spans="1:39" hidden="1">
      <c r="A49" s="24"/>
      <c r="B49" s="62" t="s">
        <v>18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24">
        <v>1115</v>
      </c>
    </row>
    <row r="50" spans="1:39">
      <c r="A50" s="24"/>
      <c r="B50" s="63" t="s">
        <v>36</v>
      </c>
      <c r="C50" s="44">
        <v>33580</v>
      </c>
      <c r="D50" s="37">
        <v>4723</v>
      </c>
      <c r="E50" s="37">
        <v>20577</v>
      </c>
      <c r="F50" s="37">
        <v>50665</v>
      </c>
      <c r="G50" s="37">
        <v>8163</v>
      </c>
      <c r="H50" s="37">
        <v>19999</v>
      </c>
      <c r="I50" s="38">
        <v>490</v>
      </c>
      <c r="J50" s="38">
        <v>0</v>
      </c>
      <c r="K50" s="38">
        <v>173</v>
      </c>
      <c r="L50" s="38">
        <v>89</v>
      </c>
      <c r="M50" s="39">
        <v>7435</v>
      </c>
      <c r="N50" s="39">
        <v>3797</v>
      </c>
      <c r="O50" s="38">
        <v>602</v>
      </c>
      <c r="P50" s="39">
        <v>1562</v>
      </c>
      <c r="Q50" s="39">
        <v>954</v>
      </c>
      <c r="R50" s="38">
        <v>0</v>
      </c>
      <c r="S50" s="39">
        <v>2581</v>
      </c>
      <c r="T50" s="38">
        <v>331</v>
      </c>
      <c r="U50" s="39">
        <v>1042</v>
      </c>
      <c r="V50" s="38">
        <v>544</v>
      </c>
      <c r="W50" s="38">
        <v>0</v>
      </c>
      <c r="X50" s="39">
        <v>1038</v>
      </c>
      <c r="Y50" s="39">
        <v>796</v>
      </c>
      <c r="Z50" s="38">
        <v>343</v>
      </c>
      <c r="AA50" s="38">
        <v>619</v>
      </c>
      <c r="AB50" s="39">
        <v>612</v>
      </c>
      <c r="AC50" s="39">
        <v>4283</v>
      </c>
      <c r="AD50" s="38">
        <v>335</v>
      </c>
      <c r="AE50" s="39">
        <v>4592</v>
      </c>
      <c r="AF50" s="39">
        <v>3297</v>
      </c>
      <c r="AG50" s="38">
        <v>0</v>
      </c>
      <c r="AH50" s="40">
        <v>267</v>
      </c>
      <c r="AI50" s="40">
        <v>165</v>
      </c>
      <c r="AJ50" s="44">
        <v>8454</v>
      </c>
      <c r="AK50" s="40">
        <v>270</v>
      </c>
      <c r="AL50" s="32">
        <f>SUM(C50:AK50)</f>
        <v>182378</v>
      </c>
      <c r="AM50" s="24"/>
    </row>
    <row r="51" spans="1:39">
      <c r="A51" s="24"/>
      <c r="B51" s="64" t="s">
        <v>37</v>
      </c>
      <c r="C51" s="44">
        <v>149667</v>
      </c>
      <c r="D51" s="40">
        <v>0</v>
      </c>
      <c r="E51" s="37">
        <v>9560</v>
      </c>
      <c r="F51" s="37">
        <v>38864</v>
      </c>
      <c r="G51" s="40">
        <v>695</v>
      </c>
      <c r="H51" s="37">
        <v>34192</v>
      </c>
      <c r="I51" s="38">
        <v>0</v>
      </c>
      <c r="J51" s="38">
        <v>0</v>
      </c>
      <c r="K51" s="38">
        <v>0</v>
      </c>
      <c r="L51" s="38">
        <v>0</v>
      </c>
      <c r="M51" s="39">
        <v>2325</v>
      </c>
      <c r="N51" s="38">
        <v>0</v>
      </c>
      <c r="O51" s="38">
        <v>0</v>
      </c>
      <c r="P51" s="38">
        <v>0</v>
      </c>
      <c r="Q51" s="38">
        <v>0</v>
      </c>
      <c r="R51" s="38">
        <v>0</v>
      </c>
      <c r="S51" s="38">
        <v>0</v>
      </c>
      <c r="T51" s="38">
        <v>0</v>
      </c>
      <c r="U51" s="38">
        <v>0</v>
      </c>
      <c r="V51" s="38">
        <v>0</v>
      </c>
      <c r="W51" s="38">
        <v>0</v>
      </c>
      <c r="X51" s="38">
        <v>0</v>
      </c>
      <c r="Y51" s="38">
        <v>0</v>
      </c>
      <c r="Z51" s="38">
        <v>0</v>
      </c>
      <c r="AA51" s="38">
        <v>0</v>
      </c>
      <c r="AB51" s="38">
        <v>0</v>
      </c>
      <c r="AC51" s="38">
        <v>0</v>
      </c>
      <c r="AD51" s="38">
        <v>0</v>
      </c>
      <c r="AE51" s="38">
        <v>0</v>
      </c>
      <c r="AF51" s="38">
        <v>0</v>
      </c>
      <c r="AG51" s="38">
        <v>0</v>
      </c>
      <c r="AH51" s="40">
        <v>0</v>
      </c>
      <c r="AI51" s="40">
        <v>0</v>
      </c>
      <c r="AJ51" s="44">
        <v>1496</v>
      </c>
      <c r="AK51" s="40">
        <v>276</v>
      </c>
      <c r="AL51" s="32">
        <f t="shared" ref="AL51" si="0">SUM(C51:AK51)</f>
        <v>237075</v>
      </c>
      <c r="AM51" s="24"/>
    </row>
    <row r="52" spans="1:39">
      <c r="A52" s="24"/>
      <c r="B52" s="62" t="s">
        <v>35</v>
      </c>
      <c r="C52" s="45">
        <v>183247</v>
      </c>
      <c r="D52" s="46">
        <v>4723</v>
      </c>
      <c r="E52" s="46">
        <v>30137</v>
      </c>
      <c r="F52" s="46">
        <v>89529</v>
      </c>
      <c r="G52" s="46">
        <v>8858</v>
      </c>
      <c r="H52" s="46">
        <v>54191</v>
      </c>
      <c r="I52" s="47">
        <v>490</v>
      </c>
      <c r="J52" s="47">
        <v>0</v>
      </c>
      <c r="K52" s="47">
        <v>173</v>
      </c>
      <c r="L52" s="47">
        <v>89</v>
      </c>
      <c r="M52" s="46">
        <v>9760</v>
      </c>
      <c r="N52" s="46">
        <v>3797</v>
      </c>
      <c r="O52" s="47">
        <v>602</v>
      </c>
      <c r="P52" s="46">
        <v>1562</v>
      </c>
      <c r="Q52" s="46">
        <v>954</v>
      </c>
      <c r="R52" s="47">
        <v>0</v>
      </c>
      <c r="S52" s="46">
        <v>2581</v>
      </c>
      <c r="T52" s="47">
        <v>331</v>
      </c>
      <c r="U52" s="46">
        <v>1042</v>
      </c>
      <c r="V52" s="47">
        <v>544</v>
      </c>
      <c r="W52" s="47">
        <v>0</v>
      </c>
      <c r="X52" s="46">
        <v>1038</v>
      </c>
      <c r="Y52" s="46">
        <v>796</v>
      </c>
      <c r="Z52" s="47">
        <v>343</v>
      </c>
      <c r="AA52" s="47">
        <v>619</v>
      </c>
      <c r="AB52" s="46">
        <v>612</v>
      </c>
      <c r="AC52" s="46">
        <v>4283</v>
      </c>
      <c r="AD52" s="47">
        <v>335</v>
      </c>
      <c r="AE52" s="46">
        <v>4592</v>
      </c>
      <c r="AF52" s="46">
        <v>3297</v>
      </c>
      <c r="AG52" s="47">
        <v>0</v>
      </c>
      <c r="AH52" s="47">
        <v>267</v>
      </c>
      <c r="AI52" s="47">
        <v>165</v>
      </c>
      <c r="AJ52" s="45">
        <v>9950</v>
      </c>
      <c r="AK52" s="46">
        <v>546</v>
      </c>
      <c r="AL52" s="33">
        <f t="shared" ref="AL52" si="1">SUM(AL50:AL51)</f>
        <v>419453</v>
      </c>
      <c r="AM52" s="24"/>
    </row>
    <row r="53" spans="1:39" ht="15" customHeight="1">
      <c r="A53" s="24"/>
      <c r="B53" s="48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</row>
    <row r="55" spans="1:39">
      <c r="B55" s="49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2"/>
  <sheetViews>
    <sheetView zoomScale="80" zoomScaleNormal="80" workbookViewId="0">
      <selection activeCell="B52" sqref="B52"/>
    </sheetView>
  </sheetViews>
  <sheetFormatPr defaultColWidth="9" defaultRowHeight="15"/>
  <cols>
    <col min="1" max="1" width="14.5703125" style="1" customWidth="1"/>
    <col min="2" max="2" width="13.7109375" style="1" customWidth="1"/>
    <col min="3" max="9" width="8.7109375" style="1" customWidth="1"/>
    <col min="10" max="10" width="8.5703125" style="1" hidden="1" customWidth="1"/>
    <col min="11" max="17" width="8.7109375" style="1" customWidth="1"/>
    <col min="18" max="18" width="8.5703125" style="1" hidden="1" customWidth="1"/>
    <col min="19" max="22" width="8.7109375" style="1" customWidth="1"/>
    <col min="23" max="23" width="8.5703125" style="1" hidden="1" customWidth="1"/>
    <col min="24" max="32" width="8.7109375" style="1" customWidth="1"/>
    <col min="33" max="33" width="8.5703125" style="1" hidden="1" customWidth="1"/>
    <col min="34" max="37" width="8.7109375" style="1" customWidth="1"/>
    <col min="38" max="38" width="11.7109375" style="1" customWidth="1"/>
    <col min="39" max="40" width="9" style="1"/>
    <col min="41" max="41" width="7.7109375" style="1" customWidth="1"/>
    <col min="42" max="16384" width="9" style="1"/>
  </cols>
  <sheetData>
    <row r="1" spans="1:41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1:41">
      <c r="A2" s="68"/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24"/>
      <c r="Q2" s="24"/>
      <c r="R2" s="24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24"/>
      <c r="AM2" s="24"/>
      <c r="AN2" s="24"/>
      <c r="AO2" s="24"/>
    </row>
    <row r="3" spans="1:41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</row>
    <row r="4" spans="1:41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</row>
    <row r="5" spans="1:4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</row>
    <row r="6" spans="1:4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</row>
    <row r="7" spans="1:4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</row>
    <row r="8" spans="1:4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</row>
    <row r="9" spans="1:4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</row>
    <row r="10" spans="1:4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</row>
    <row r="11" spans="1:4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</row>
    <row r="12" spans="1:4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</row>
    <row r="13" spans="1:4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</row>
    <row r="14" spans="1:4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</row>
    <row r="15" spans="1:4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</row>
    <row r="16" spans="1:4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</row>
    <row r="17" spans="1:4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</row>
    <row r="18" spans="1:4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</row>
    <row r="19" spans="1:4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</row>
    <row r="20" spans="1:4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</row>
    <row r="21" spans="1:4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</row>
    <row r="22" spans="1:4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</row>
    <row r="23" spans="1:4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</row>
    <row r="24" spans="1:4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</row>
    <row r="25" spans="1:4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</row>
    <row r="26" spans="1:4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</row>
    <row r="27" spans="1:4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</row>
    <row r="28" spans="1:4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</row>
    <row r="29" spans="1:41">
      <c r="A29" s="24"/>
      <c r="C29" s="8" t="s">
        <v>0</v>
      </c>
      <c r="D29" s="8" t="s">
        <v>1</v>
      </c>
      <c r="E29" s="8" t="s">
        <v>2</v>
      </c>
      <c r="F29" s="8" t="s">
        <v>3</v>
      </c>
      <c r="G29" s="8" t="s">
        <v>4</v>
      </c>
      <c r="H29" s="8" t="s">
        <v>5</v>
      </c>
      <c r="I29" s="26" t="s">
        <v>6</v>
      </c>
      <c r="J29" s="26" t="s">
        <v>7</v>
      </c>
      <c r="K29" s="26" t="s">
        <v>8</v>
      </c>
      <c r="L29" s="26" t="s">
        <v>9</v>
      </c>
      <c r="M29" s="26" t="s">
        <v>10</v>
      </c>
      <c r="N29" s="26" t="s">
        <v>11</v>
      </c>
      <c r="O29" s="26" t="s">
        <v>12</v>
      </c>
      <c r="P29" s="26" t="s">
        <v>13</v>
      </c>
      <c r="Q29" s="26" t="s">
        <v>14</v>
      </c>
      <c r="R29" s="26" t="s">
        <v>15</v>
      </c>
      <c r="S29" s="26" t="s">
        <v>16</v>
      </c>
      <c r="T29" s="26" t="s">
        <v>17</v>
      </c>
      <c r="U29" s="26" t="s">
        <v>18</v>
      </c>
      <c r="V29" s="26" t="s">
        <v>19</v>
      </c>
      <c r="W29" s="26" t="s">
        <v>20</v>
      </c>
      <c r="X29" s="26" t="s">
        <v>21</v>
      </c>
      <c r="Y29" s="26" t="s">
        <v>22</v>
      </c>
      <c r="Z29" s="26" t="s">
        <v>23</v>
      </c>
      <c r="AA29" s="26" t="s">
        <v>24</v>
      </c>
      <c r="AB29" s="26" t="s">
        <v>25</v>
      </c>
      <c r="AC29" s="26" t="s">
        <v>26</v>
      </c>
      <c r="AD29" s="26" t="s">
        <v>27</v>
      </c>
      <c r="AE29" s="26" t="s">
        <v>28</v>
      </c>
      <c r="AF29" s="26" t="s">
        <v>29</v>
      </c>
      <c r="AG29" s="26" t="s">
        <v>30</v>
      </c>
      <c r="AH29" s="27" t="s">
        <v>31</v>
      </c>
      <c r="AI29" s="27" t="s">
        <v>32</v>
      </c>
      <c r="AJ29" s="27" t="s">
        <v>33</v>
      </c>
      <c r="AK29" s="28" t="s">
        <v>34</v>
      </c>
      <c r="AL29" s="29" t="s">
        <v>35</v>
      </c>
      <c r="AM29" s="24"/>
      <c r="AN29" s="24"/>
      <c r="AO29" s="24"/>
    </row>
    <row r="30" spans="1:41" ht="14.25" hidden="1" customHeight="1">
      <c r="A30" s="24"/>
      <c r="B30" s="1" t="s"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7"/>
      <c r="M30" s="67"/>
      <c r="N30" s="67"/>
      <c r="O30" s="66"/>
      <c r="P30" s="66"/>
      <c r="Q30" s="66"/>
      <c r="R30" s="66"/>
      <c r="S30" s="66"/>
      <c r="T30" s="66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24"/>
      <c r="AN30" s="24"/>
      <c r="AO30" s="24"/>
    </row>
    <row r="31" spans="1:41" hidden="1">
      <c r="A31" s="24"/>
      <c r="B31" s="1" t="s">
        <v>3</v>
      </c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24"/>
      <c r="AN31" s="24"/>
      <c r="AO31" s="24"/>
    </row>
    <row r="32" spans="1:41" hidden="1">
      <c r="A32" s="24"/>
      <c r="B32" s="1" t="s">
        <v>1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24"/>
      <c r="AN32" s="24"/>
      <c r="AO32" s="24"/>
    </row>
    <row r="33" spans="1:41" hidden="1">
      <c r="A33" s="24"/>
      <c r="B33" s="1" t="s">
        <v>2</v>
      </c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24"/>
      <c r="AN33" s="24"/>
      <c r="AO33" s="24"/>
    </row>
    <row r="34" spans="1:41" hidden="1">
      <c r="A34" s="24"/>
      <c r="B34" s="1" t="s">
        <v>4</v>
      </c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24"/>
      <c r="AN34" s="24"/>
      <c r="AO34" s="24"/>
    </row>
    <row r="35" spans="1:41" hidden="1">
      <c r="A35" s="24"/>
      <c r="B35" s="1" t="s">
        <v>5</v>
      </c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  <c r="AJ35" s="66"/>
      <c r="AK35" s="66"/>
      <c r="AL35" s="66"/>
      <c r="AM35" s="24"/>
      <c r="AN35" s="24"/>
      <c r="AO35" s="24"/>
    </row>
    <row r="36" spans="1:41" hidden="1">
      <c r="A36" s="24"/>
      <c r="B36" s="1" t="s">
        <v>6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24"/>
      <c r="AN36" s="24"/>
      <c r="AO36" s="24"/>
    </row>
    <row r="37" spans="1:41" hidden="1">
      <c r="A37" s="24"/>
      <c r="B37" s="1" t="s">
        <v>7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24"/>
      <c r="AN37" s="24"/>
      <c r="AO37" s="24"/>
    </row>
    <row r="38" spans="1:41" hidden="1">
      <c r="A38" s="24"/>
      <c r="B38" s="1" t="s">
        <v>8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24"/>
      <c r="AN38" s="24"/>
      <c r="AO38" s="24"/>
    </row>
    <row r="39" spans="1:41" hidden="1">
      <c r="A39" s="24"/>
      <c r="B39" s="1" t="s">
        <v>9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24"/>
      <c r="AN39" s="24"/>
      <c r="AO39" s="24"/>
    </row>
    <row r="40" spans="1:41" hidden="1">
      <c r="A40" s="24"/>
      <c r="B40" s="1" t="s">
        <v>10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24"/>
      <c r="AN40" s="24"/>
      <c r="AO40" s="24"/>
    </row>
    <row r="41" spans="1:41" hidden="1">
      <c r="A41" s="24"/>
      <c r="B41" s="1" t="s">
        <v>11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24"/>
      <c r="AN41" s="24"/>
      <c r="AO41" s="24"/>
    </row>
    <row r="42" spans="1:41" hidden="1">
      <c r="A42" s="24"/>
      <c r="B42" s="1" t="s">
        <v>12</v>
      </c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24"/>
      <c r="AN42" s="24"/>
      <c r="AO42" s="24"/>
    </row>
    <row r="43" spans="1:41" hidden="1">
      <c r="A43" s="24"/>
      <c r="B43" s="1" t="s">
        <v>13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24"/>
      <c r="AN43" s="24"/>
      <c r="AO43" s="24"/>
    </row>
    <row r="44" spans="1:41" hidden="1">
      <c r="A44" s="24"/>
      <c r="B44" s="1" t="s">
        <v>14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24"/>
      <c r="AN44" s="24"/>
      <c r="AO44" s="24"/>
    </row>
    <row r="45" spans="1:41" hidden="1">
      <c r="A45" s="24"/>
      <c r="B45" s="1" t="s">
        <v>15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24"/>
      <c r="AN45" s="24"/>
      <c r="AO45" s="24"/>
    </row>
    <row r="46" spans="1:41" hidden="1">
      <c r="A46" s="24"/>
      <c r="B46" s="1" t="s">
        <v>16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24"/>
      <c r="AN46" s="24"/>
      <c r="AO46" s="24"/>
    </row>
    <row r="47" spans="1:41" hidden="1">
      <c r="A47" s="24"/>
      <c r="B47" s="1" t="s">
        <v>17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24"/>
      <c r="AN47" s="24"/>
      <c r="AO47" s="24"/>
    </row>
    <row r="48" spans="1:41" hidden="1">
      <c r="A48" s="24"/>
      <c r="B48" s="1" t="s">
        <v>18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24"/>
      <c r="AN48" s="24"/>
      <c r="AO48" s="24"/>
    </row>
    <row r="49" spans="1:41">
      <c r="A49" s="24"/>
      <c r="B49" s="30" t="s">
        <v>36</v>
      </c>
      <c r="C49" s="42">
        <v>234</v>
      </c>
      <c r="D49" s="42">
        <v>32</v>
      </c>
      <c r="E49" s="42">
        <v>131</v>
      </c>
      <c r="F49" s="42">
        <v>331</v>
      </c>
      <c r="G49" s="42">
        <v>54</v>
      </c>
      <c r="H49" s="42">
        <v>135</v>
      </c>
      <c r="I49" s="42">
        <v>4</v>
      </c>
      <c r="J49" s="42">
        <v>0</v>
      </c>
      <c r="K49" s="42">
        <v>6</v>
      </c>
      <c r="L49" s="42">
        <v>4</v>
      </c>
      <c r="M49" s="42">
        <v>46</v>
      </c>
      <c r="N49" s="42">
        <v>26</v>
      </c>
      <c r="O49" s="42">
        <v>4</v>
      </c>
      <c r="P49" s="42">
        <v>10</v>
      </c>
      <c r="Q49" s="42">
        <v>6</v>
      </c>
      <c r="R49" s="42">
        <v>0</v>
      </c>
      <c r="S49" s="42">
        <v>18</v>
      </c>
      <c r="T49" s="42">
        <v>2</v>
      </c>
      <c r="U49" s="42">
        <v>8</v>
      </c>
      <c r="V49" s="42">
        <v>4</v>
      </c>
      <c r="W49" s="42">
        <v>0</v>
      </c>
      <c r="X49" s="42">
        <v>8</v>
      </c>
      <c r="Y49" s="42">
        <v>6</v>
      </c>
      <c r="Z49" s="42">
        <v>2</v>
      </c>
      <c r="AA49" s="42">
        <v>8</v>
      </c>
      <c r="AB49" s="42">
        <v>4</v>
      </c>
      <c r="AC49" s="42">
        <v>27</v>
      </c>
      <c r="AD49" s="42">
        <v>2</v>
      </c>
      <c r="AE49" s="42">
        <v>32</v>
      </c>
      <c r="AF49" s="42">
        <v>22</v>
      </c>
      <c r="AG49" s="42">
        <v>0</v>
      </c>
      <c r="AH49" s="43">
        <v>4</v>
      </c>
      <c r="AI49" s="43">
        <v>4</v>
      </c>
      <c r="AJ49" s="43">
        <v>84</v>
      </c>
      <c r="AK49" s="43">
        <v>4</v>
      </c>
      <c r="AL49" s="36">
        <f>SUM(C49:AK49)</f>
        <v>1262</v>
      </c>
      <c r="AM49" s="24"/>
      <c r="AN49" s="24"/>
      <c r="AO49" s="24"/>
    </row>
    <row r="50" spans="1:41">
      <c r="A50" s="24"/>
      <c r="B50" s="31" t="s">
        <v>37</v>
      </c>
      <c r="C50" s="42">
        <v>810</v>
      </c>
      <c r="D50" s="42">
        <v>0</v>
      </c>
      <c r="E50" s="42">
        <v>62</v>
      </c>
      <c r="F50" s="42">
        <v>281</v>
      </c>
      <c r="G50" s="42">
        <v>6</v>
      </c>
      <c r="H50" s="42">
        <v>183</v>
      </c>
      <c r="I50" s="42">
        <v>0</v>
      </c>
      <c r="J50" s="42">
        <v>0</v>
      </c>
      <c r="K50" s="42">
        <v>0</v>
      </c>
      <c r="L50" s="42">
        <v>0</v>
      </c>
      <c r="M50" s="42">
        <v>16</v>
      </c>
      <c r="N50" s="42">
        <v>0</v>
      </c>
      <c r="O50" s="42">
        <v>0</v>
      </c>
      <c r="P50" s="42">
        <v>0</v>
      </c>
      <c r="Q50" s="42">
        <v>0</v>
      </c>
      <c r="R50" s="42">
        <v>0</v>
      </c>
      <c r="S50" s="42">
        <v>0</v>
      </c>
      <c r="T50" s="42">
        <v>0</v>
      </c>
      <c r="U50" s="42">
        <v>0</v>
      </c>
      <c r="V50" s="42">
        <v>0</v>
      </c>
      <c r="W50" s="42">
        <v>0</v>
      </c>
      <c r="X50" s="42">
        <v>0</v>
      </c>
      <c r="Y50" s="42">
        <v>0</v>
      </c>
      <c r="Z50" s="42">
        <v>0</v>
      </c>
      <c r="AA50" s="42">
        <v>0</v>
      </c>
      <c r="AB50" s="42">
        <v>0</v>
      </c>
      <c r="AC50" s="42">
        <v>0</v>
      </c>
      <c r="AD50" s="42">
        <v>0</v>
      </c>
      <c r="AE50" s="42">
        <v>0</v>
      </c>
      <c r="AF50" s="42">
        <v>0</v>
      </c>
      <c r="AG50" s="42">
        <v>0</v>
      </c>
      <c r="AH50" s="42">
        <v>0</v>
      </c>
      <c r="AI50" s="42">
        <v>0</v>
      </c>
      <c r="AJ50" s="43">
        <v>15</v>
      </c>
      <c r="AK50" s="43">
        <v>2</v>
      </c>
      <c r="AL50" s="36">
        <f t="shared" ref="AL50" si="0">SUM(C50:AK50)</f>
        <v>1375</v>
      </c>
      <c r="AM50" s="24"/>
      <c r="AN50" s="24"/>
      <c r="AO50" s="24"/>
    </row>
    <row r="51" spans="1:41">
      <c r="A51" s="24"/>
      <c r="B51" s="25" t="s">
        <v>35</v>
      </c>
      <c r="C51" s="41">
        <v>1044</v>
      </c>
      <c r="D51" s="41">
        <v>32</v>
      </c>
      <c r="E51" s="41">
        <v>193</v>
      </c>
      <c r="F51" s="41">
        <v>612</v>
      </c>
      <c r="G51" s="41">
        <v>60</v>
      </c>
      <c r="H51" s="41">
        <v>318</v>
      </c>
      <c r="I51" s="41">
        <v>4</v>
      </c>
      <c r="J51" s="41">
        <v>0</v>
      </c>
      <c r="K51" s="41">
        <v>6</v>
      </c>
      <c r="L51" s="41">
        <v>4</v>
      </c>
      <c r="M51" s="41">
        <v>62</v>
      </c>
      <c r="N51" s="41">
        <v>26</v>
      </c>
      <c r="O51" s="41">
        <v>4</v>
      </c>
      <c r="P51" s="41">
        <v>10</v>
      </c>
      <c r="Q51" s="41">
        <v>6</v>
      </c>
      <c r="R51" s="41">
        <v>0</v>
      </c>
      <c r="S51" s="41">
        <v>18</v>
      </c>
      <c r="T51" s="41">
        <v>2</v>
      </c>
      <c r="U51" s="41">
        <v>8</v>
      </c>
      <c r="V51" s="41">
        <v>4</v>
      </c>
      <c r="W51" s="41">
        <v>0</v>
      </c>
      <c r="X51" s="41">
        <v>8</v>
      </c>
      <c r="Y51" s="41">
        <v>6</v>
      </c>
      <c r="Z51" s="41">
        <v>2</v>
      </c>
      <c r="AA51" s="41">
        <v>8</v>
      </c>
      <c r="AB51" s="41">
        <v>4</v>
      </c>
      <c r="AC51" s="41">
        <v>27</v>
      </c>
      <c r="AD51" s="41">
        <v>2</v>
      </c>
      <c r="AE51" s="41">
        <v>32</v>
      </c>
      <c r="AF51" s="41">
        <v>22</v>
      </c>
      <c r="AG51" s="41">
        <v>0</v>
      </c>
      <c r="AH51" s="41">
        <v>4</v>
      </c>
      <c r="AI51" s="41">
        <v>4</v>
      </c>
      <c r="AJ51" s="41">
        <v>99</v>
      </c>
      <c r="AK51" s="41">
        <v>6</v>
      </c>
      <c r="AL51" s="35">
        <f t="shared" ref="AL51" si="1">SUM(AL49:AL50)</f>
        <v>2637</v>
      </c>
      <c r="AM51" s="24"/>
      <c r="AN51" s="24"/>
      <c r="AO51" s="24"/>
    </row>
    <row r="52" spans="1:41" ht="15" customHeight="1">
      <c r="A52" s="24"/>
      <c r="B52" s="48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E18"/>
  <sheetViews>
    <sheetView topLeftCell="A4" zoomScale="80" zoomScaleNormal="80" zoomScaleSheetLayoutView="70" workbookViewId="0">
      <selection activeCell="A8" sqref="A8"/>
    </sheetView>
  </sheetViews>
  <sheetFormatPr defaultColWidth="9" defaultRowHeight="15"/>
  <cols>
    <col min="1" max="1" width="13.140625" style="1" bestFit="1" customWidth="1"/>
    <col min="2" max="31" width="13.7109375" style="1" customWidth="1"/>
    <col min="32" max="16384" width="9" style="1"/>
  </cols>
  <sheetData>
    <row r="1" spans="1:31" hidden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idden="1">
      <c r="A2" s="7"/>
      <c r="B2" s="7">
        <v>29</v>
      </c>
      <c r="C2" s="7">
        <v>28</v>
      </c>
      <c r="D2" s="7">
        <v>27</v>
      </c>
      <c r="E2" s="7">
        <v>26</v>
      </c>
      <c r="F2" s="7">
        <v>25</v>
      </c>
      <c r="G2" s="7">
        <v>24</v>
      </c>
      <c r="H2" s="7">
        <v>23</v>
      </c>
      <c r="I2" s="7">
        <v>22</v>
      </c>
      <c r="J2" s="7">
        <v>21</v>
      </c>
      <c r="K2" s="7">
        <v>20</v>
      </c>
      <c r="L2" s="7">
        <v>19</v>
      </c>
      <c r="M2" s="7">
        <v>18</v>
      </c>
      <c r="N2" s="7">
        <v>17</v>
      </c>
      <c r="O2" s="7">
        <v>16</v>
      </c>
      <c r="P2" s="7">
        <v>15</v>
      </c>
      <c r="Q2" s="7">
        <v>14</v>
      </c>
      <c r="R2" s="7">
        <v>13</v>
      </c>
      <c r="S2" s="7">
        <v>12</v>
      </c>
      <c r="T2" s="7">
        <v>11</v>
      </c>
      <c r="U2" s="7">
        <v>10</v>
      </c>
      <c r="V2" s="7">
        <v>9</v>
      </c>
      <c r="W2" s="7">
        <v>8</v>
      </c>
      <c r="X2" s="7">
        <v>7</v>
      </c>
      <c r="Y2" s="7">
        <v>6</v>
      </c>
      <c r="Z2" s="7">
        <v>5</v>
      </c>
      <c r="AA2" s="7">
        <v>4</v>
      </c>
      <c r="AB2" s="7">
        <v>3</v>
      </c>
      <c r="AC2" s="7">
        <v>2</v>
      </c>
      <c r="AD2" s="7">
        <v>1</v>
      </c>
      <c r="AE2" s="7">
        <v>0</v>
      </c>
    </row>
    <row r="3" spans="1:31" s="21" customFormat="1" hidden="1">
      <c r="A3" s="20"/>
      <c r="B3" s="15">
        <v>45463</v>
      </c>
      <c r="C3" s="15">
        <v>45464</v>
      </c>
      <c r="D3" s="15">
        <v>45465</v>
      </c>
      <c r="E3" s="15">
        <v>45466</v>
      </c>
      <c r="F3" s="15">
        <v>45467</v>
      </c>
      <c r="G3" s="15">
        <v>45468</v>
      </c>
      <c r="H3" s="15">
        <v>45469</v>
      </c>
      <c r="I3" s="15">
        <v>45470</v>
      </c>
      <c r="J3" s="15">
        <v>45471</v>
      </c>
      <c r="K3" s="15">
        <v>45472</v>
      </c>
      <c r="L3" s="15">
        <v>45473</v>
      </c>
      <c r="M3" s="15">
        <v>45474</v>
      </c>
      <c r="N3" s="15">
        <v>45475</v>
      </c>
      <c r="O3" s="15">
        <v>45476</v>
      </c>
      <c r="P3" s="15">
        <v>45477</v>
      </c>
      <c r="Q3" s="15">
        <v>45478</v>
      </c>
      <c r="R3" s="15">
        <v>45479</v>
      </c>
      <c r="S3" s="15">
        <v>45480</v>
      </c>
      <c r="T3" s="15">
        <v>45481</v>
      </c>
      <c r="U3" s="15">
        <v>45482</v>
      </c>
      <c r="V3" s="15">
        <v>45483</v>
      </c>
      <c r="W3" s="15">
        <v>45484</v>
      </c>
      <c r="X3" s="15">
        <v>45485</v>
      </c>
      <c r="Y3" s="15">
        <v>45486</v>
      </c>
      <c r="Z3" s="15">
        <v>45487</v>
      </c>
      <c r="AA3" s="15">
        <v>45488</v>
      </c>
      <c r="AB3" s="15">
        <v>45489</v>
      </c>
      <c r="AC3" s="15">
        <v>45490</v>
      </c>
      <c r="AD3" s="15">
        <v>45491</v>
      </c>
      <c r="AE3" s="15">
        <v>45492</v>
      </c>
    </row>
    <row r="4" spans="1:31" s="21" customFormat="1">
      <c r="A4" s="20"/>
      <c r="B4" s="50">
        <v>45657</v>
      </c>
      <c r="C4" s="50">
        <v>45658</v>
      </c>
      <c r="D4" s="50">
        <v>45659</v>
      </c>
      <c r="E4" s="50">
        <v>45660</v>
      </c>
      <c r="F4" s="50">
        <v>45661</v>
      </c>
      <c r="G4" s="50">
        <v>45662</v>
      </c>
      <c r="H4" s="50">
        <v>45663</v>
      </c>
      <c r="I4" s="50">
        <v>45664</v>
      </c>
      <c r="J4" s="34">
        <v>45665</v>
      </c>
      <c r="K4" s="34">
        <v>45666</v>
      </c>
      <c r="L4" s="34">
        <v>45667</v>
      </c>
      <c r="M4" s="34">
        <v>45668</v>
      </c>
      <c r="N4" s="34">
        <v>45669</v>
      </c>
      <c r="O4" s="34">
        <v>45670</v>
      </c>
      <c r="P4" s="34">
        <v>45671</v>
      </c>
      <c r="Q4" s="34">
        <v>45672</v>
      </c>
      <c r="R4" s="34">
        <v>45673</v>
      </c>
      <c r="S4" s="34">
        <v>45674</v>
      </c>
      <c r="T4" s="34">
        <v>45675</v>
      </c>
      <c r="U4" s="34">
        <v>45676</v>
      </c>
      <c r="V4" s="34">
        <v>45677</v>
      </c>
      <c r="W4" s="34">
        <v>45678</v>
      </c>
      <c r="X4" s="34">
        <v>45679</v>
      </c>
      <c r="Y4" s="34">
        <v>45680</v>
      </c>
      <c r="Z4" s="34">
        <v>45681</v>
      </c>
      <c r="AA4" s="34">
        <v>45682</v>
      </c>
      <c r="AB4" s="34">
        <v>45683</v>
      </c>
      <c r="AC4" s="34">
        <v>45684</v>
      </c>
      <c r="AD4" s="34">
        <v>45685</v>
      </c>
      <c r="AE4" s="34">
        <v>45686</v>
      </c>
    </row>
    <row r="5" spans="1:31">
      <c r="A5" s="52" t="s">
        <v>36</v>
      </c>
      <c r="B5" s="51">
        <v>196839</v>
      </c>
      <c r="C5" s="51">
        <v>202593</v>
      </c>
      <c r="D5" s="51">
        <v>205197</v>
      </c>
      <c r="E5" s="51">
        <v>201202</v>
      </c>
      <c r="F5" s="51">
        <v>197289</v>
      </c>
      <c r="G5" s="51">
        <v>199801</v>
      </c>
      <c r="H5" s="51">
        <v>198867</v>
      </c>
      <c r="I5" s="51">
        <v>191942</v>
      </c>
      <c r="J5" s="32">
        <v>193729</v>
      </c>
      <c r="K5" s="32">
        <v>192269</v>
      </c>
      <c r="L5" s="32">
        <v>202120</v>
      </c>
      <c r="M5" s="32">
        <v>192561</v>
      </c>
      <c r="N5" s="32">
        <v>192988</v>
      </c>
      <c r="O5" s="32">
        <v>196422</v>
      </c>
      <c r="P5" s="32">
        <v>188828</v>
      </c>
      <c r="Q5" s="32">
        <v>193404</v>
      </c>
      <c r="R5" s="32">
        <v>188102</v>
      </c>
      <c r="S5" s="32">
        <v>198556</v>
      </c>
      <c r="T5" s="32">
        <v>195295</v>
      </c>
      <c r="U5" s="32">
        <v>200565</v>
      </c>
      <c r="V5" s="32">
        <v>201710</v>
      </c>
      <c r="W5" s="32">
        <v>192389</v>
      </c>
      <c r="X5" s="32">
        <v>193509</v>
      </c>
      <c r="Y5" s="32">
        <v>196874</v>
      </c>
      <c r="Z5" s="32">
        <v>206105</v>
      </c>
      <c r="AA5" s="32">
        <v>186953</v>
      </c>
      <c r="AB5" s="32">
        <v>202489</v>
      </c>
      <c r="AC5" s="32">
        <v>199345</v>
      </c>
      <c r="AD5" s="32">
        <v>186995</v>
      </c>
      <c r="AE5" s="32">
        <v>182378</v>
      </c>
    </row>
    <row r="6" spans="1:31">
      <c r="A6" s="53" t="s">
        <v>37</v>
      </c>
      <c r="B6" s="51">
        <v>244120</v>
      </c>
      <c r="C6" s="51">
        <v>247125</v>
      </c>
      <c r="D6" s="51">
        <v>260705</v>
      </c>
      <c r="E6" s="51">
        <v>258818</v>
      </c>
      <c r="F6" s="51">
        <v>259494</v>
      </c>
      <c r="G6" s="51">
        <v>265883</v>
      </c>
      <c r="H6" s="51">
        <v>255304</v>
      </c>
      <c r="I6" s="51">
        <v>240627</v>
      </c>
      <c r="J6" s="32">
        <v>238972</v>
      </c>
      <c r="K6" s="32">
        <v>239577</v>
      </c>
      <c r="L6" s="32">
        <v>246913</v>
      </c>
      <c r="M6" s="32">
        <v>250894</v>
      </c>
      <c r="N6" s="32">
        <v>256144</v>
      </c>
      <c r="O6" s="32">
        <v>242223</v>
      </c>
      <c r="P6" s="32">
        <v>242145</v>
      </c>
      <c r="Q6" s="32">
        <v>244241</v>
      </c>
      <c r="R6" s="32">
        <v>247332</v>
      </c>
      <c r="S6" s="32">
        <v>245532</v>
      </c>
      <c r="T6" s="32">
        <v>252055</v>
      </c>
      <c r="U6" s="32">
        <v>256335</v>
      </c>
      <c r="V6" s="32">
        <v>247791</v>
      </c>
      <c r="W6" s="32">
        <v>240108</v>
      </c>
      <c r="X6" s="32">
        <v>242226</v>
      </c>
      <c r="Y6" s="32">
        <v>245794</v>
      </c>
      <c r="Z6" s="32">
        <v>254802</v>
      </c>
      <c r="AA6" s="32">
        <v>262124</v>
      </c>
      <c r="AB6" s="32">
        <v>260964</v>
      </c>
      <c r="AC6" s="32">
        <v>248783</v>
      </c>
      <c r="AD6" s="32">
        <v>233717</v>
      </c>
      <c r="AE6" s="32">
        <v>237075</v>
      </c>
    </row>
    <row r="7" spans="1:31">
      <c r="A7" s="61" t="s">
        <v>35</v>
      </c>
      <c r="B7" s="51">
        <v>440959</v>
      </c>
      <c r="C7" s="51">
        <v>449718</v>
      </c>
      <c r="D7" s="51">
        <v>465902</v>
      </c>
      <c r="E7" s="51">
        <v>460020</v>
      </c>
      <c r="F7" s="51">
        <v>456783</v>
      </c>
      <c r="G7" s="51">
        <v>465684</v>
      </c>
      <c r="H7" s="51">
        <v>454171</v>
      </c>
      <c r="I7" s="51">
        <v>432569</v>
      </c>
      <c r="J7" s="33">
        <v>432701</v>
      </c>
      <c r="K7" s="33">
        <v>431846</v>
      </c>
      <c r="L7" s="33">
        <v>449033</v>
      </c>
      <c r="M7" s="33">
        <v>443455</v>
      </c>
      <c r="N7" s="33">
        <v>449132</v>
      </c>
      <c r="O7" s="33">
        <v>438645</v>
      </c>
      <c r="P7" s="33">
        <v>430973</v>
      </c>
      <c r="Q7" s="33">
        <v>437645</v>
      </c>
      <c r="R7" s="33">
        <v>435434</v>
      </c>
      <c r="S7" s="33">
        <v>444088</v>
      </c>
      <c r="T7" s="33">
        <v>447350</v>
      </c>
      <c r="U7" s="33">
        <v>456900</v>
      </c>
      <c r="V7" s="33">
        <v>449501</v>
      </c>
      <c r="W7" s="33">
        <v>432497</v>
      </c>
      <c r="X7" s="33">
        <v>435735</v>
      </c>
      <c r="Y7" s="33">
        <v>442668</v>
      </c>
      <c r="Z7" s="33">
        <v>460907</v>
      </c>
      <c r="AA7" s="33">
        <v>449077</v>
      </c>
      <c r="AB7" s="33">
        <v>463453</v>
      </c>
      <c r="AC7" s="33">
        <v>448128</v>
      </c>
      <c r="AD7" s="33">
        <v>420712</v>
      </c>
      <c r="AE7" s="33">
        <v>419453</v>
      </c>
    </row>
    <row r="8" spans="1:31">
      <c r="A8" s="48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>
      <c r="A9" s="69"/>
      <c r="B9" s="22"/>
    </row>
    <row r="10" spans="1:31">
      <c r="A10" s="5"/>
      <c r="B10" s="23"/>
    </row>
    <row r="11" spans="1:31">
      <c r="A11" s="5"/>
    </row>
    <row r="12" spans="1:31">
      <c r="A12" s="5"/>
    </row>
    <row r="13" spans="1:31">
      <c r="A13" s="5"/>
    </row>
    <row r="14" spans="1:31">
      <c r="A14" s="5"/>
    </row>
    <row r="15" spans="1:31">
      <c r="A15" s="5"/>
    </row>
    <row r="16" spans="1:31">
      <c r="A16" s="2"/>
    </row>
    <row r="17" spans="1:1">
      <c r="A17" s="2"/>
    </row>
    <row r="18" spans="1:1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80" zoomScaleNormal="80" workbookViewId="0">
      <selection activeCell="C8" sqref="C8"/>
    </sheetView>
  </sheetViews>
  <sheetFormatPr defaultColWidth="9" defaultRowHeight="15"/>
  <cols>
    <col min="1" max="1" width="4.5703125" style="3" customWidth="1"/>
    <col min="2" max="2" width="11.5703125" style="3" hidden="1" customWidth="1"/>
    <col min="3" max="3" width="13" style="3" bestFit="1" customWidth="1"/>
    <col min="4" max="16" width="16.7109375" style="3" customWidth="1"/>
    <col min="17" max="29" width="9" style="3"/>
    <col min="30" max="30" width="119.140625" style="3" customWidth="1"/>
    <col min="31" max="16384" width="9" style="3"/>
  </cols>
  <sheetData>
    <row r="2" spans="1:30">
      <c r="D2" s="6"/>
    </row>
    <row r="4" spans="1:30">
      <c r="C4" s="6"/>
      <c r="D4" s="60">
        <v>45292</v>
      </c>
      <c r="E4" s="60">
        <v>45323</v>
      </c>
      <c r="F4" s="60">
        <v>45352</v>
      </c>
      <c r="G4" s="60">
        <v>45383</v>
      </c>
      <c r="H4" s="60">
        <v>45413</v>
      </c>
      <c r="I4" s="60">
        <v>45445</v>
      </c>
      <c r="J4" s="60">
        <v>45476</v>
      </c>
      <c r="K4" s="60">
        <v>45507</v>
      </c>
      <c r="L4" s="60">
        <v>45538</v>
      </c>
      <c r="M4" s="60">
        <v>45568</v>
      </c>
      <c r="N4" s="60">
        <v>45600</v>
      </c>
      <c r="O4" s="60">
        <v>45631</v>
      </c>
    </row>
    <row r="5" spans="1:30">
      <c r="A5" s="4"/>
      <c r="B5" s="4"/>
      <c r="C5" s="54" t="s">
        <v>36</v>
      </c>
      <c r="D5" s="57">
        <v>5726778</v>
      </c>
      <c r="E5" s="58">
        <v>5273841</v>
      </c>
      <c r="F5" s="58">
        <v>5452156</v>
      </c>
      <c r="G5" s="58">
        <v>5204559</v>
      </c>
      <c r="H5" s="58">
        <v>4883700</v>
      </c>
      <c r="I5" s="58">
        <v>4462006</v>
      </c>
      <c r="J5" s="58">
        <v>5063282</v>
      </c>
      <c r="K5" s="59">
        <v>5088364</v>
      </c>
      <c r="L5" s="59">
        <v>4277072</v>
      </c>
      <c r="M5" s="59">
        <v>5127094</v>
      </c>
      <c r="N5" s="59">
        <v>5514168</v>
      </c>
      <c r="O5" s="59">
        <v>5926302</v>
      </c>
    </row>
    <row r="6" spans="1:30">
      <c r="A6" s="4"/>
      <c r="B6" s="4"/>
      <c r="C6" s="55" t="s">
        <v>37</v>
      </c>
      <c r="D6" s="57">
        <v>6631466</v>
      </c>
      <c r="E6" s="58">
        <v>6516915</v>
      </c>
      <c r="F6" s="58">
        <v>6574140</v>
      </c>
      <c r="G6" s="58">
        <v>6233452</v>
      </c>
      <c r="H6" s="58">
        <v>5726133</v>
      </c>
      <c r="I6" s="58">
        <v>5608750</v>
      </c>
      <c r="J6" s="58">
        <v>6317029</v>
      </c>
      <c r="K6" s="59">
        <v>6375771</v>
      </c>
      <c r="L6" s="59">
        <v>5362921</v>
      </c>
      <c r="M6" s="59">
        <v>6177496</v>
      </c>
      <c r="N6" s="59">
        <v>6768202</v>
      </c>
      <c r="O6" s="59">
        <v>7688093</v>
      </c>
    </row>
    <row r="7" spans="1:30">
      <c r="C7" s="56" t="s">
        <v>38</v>
      </c>
      <c r="D7" s="57">
        <v>12358244</v>
      </c>
      <c r="E7" s="58">
        <v>11790756</v>
      </c>
      <c r="F7" s="58">
        <v>12026296</v>
      </c>
      <c r="G7" s="58">
        <v>11438011</v>
      </c>
      <c r="H7" s="58">
        <v>10609833</v>
      </c>
      <c r="I7" s="58">
        <v>10070756</v>
      </c>
      <c r="J7" s="58">
        <v>11380311</v>
      </c>
      <c r="K7" s="59">
        <v>11464135</v>
      </c>
      <c r="L7" s="59">
        <v>9639993</v>
      </c>
      <c r="M7" s="59">
        <v>11304590</v>
      </c>
      <c r="N7" s="59">
        <v>12282370</v>
      </c>
      <c r="O7" s="59">
        <v>13566382</v>
      </c>
    </row>
    <row r="8" spans="1:30">
      <c r="A8" s="4"/>
      <c r="B8" s="4"/>
      <c r="C8" s="4"/>
      <c r="AD8" s="6" t="s">
        <v>39</v>
      </c>
    </row>
    <row r="9" spans="1:30">
      <c r="A9" s="4"/>
      <c r="B9" s="4"/>
      <c r="C9" s="4"/>
      <c r="O9" s="10"/>
    </row>
    <row r="10" spans="1:30">
      <c r="P10" s="9"/>
    </row>
    <row r="11" spans="1:30">
      <c r="P11" s="9"/>
    </row>
    <row r="12" spans="1:30">
      <c r="P12" s="9"/>
    </row>
    <row r="47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="80" zoomScaleNormal="80" workbookViewId="0">
      <selection activeCell="A2" sqref="A2"/>
    </sheetView>
  </sheetViews>
  <sheetFormatPr defaultRowHeight="15"/>
  <cols>
    <col min="1" max="1" width="9.140625" customWidth="1"/>
    <col min="3" max="3" width="9.5703125" bestFit="1" customWidth="1"/>
    <col min="4" max="4" width="17.85546875" hidden="1" customWidth="1"/>
    <col min="5" max="5" width="13.5703125" style="19" customWidth="1"/>
    <col min="7" max="8" width="8.5703125" hidden="1" customWidth="1"/>
    <col min="9" max="10" width="0" hidden="1" customWidth="1"/>
  </cols>
  <sheetData>
    <row r="1" spans="1:10" s="13" customFormat="1">
      <c r="A1" s="12" t="s">
        <v>40</v>
      </c>
      <c r="B1" s="12" t="s">
        <v>41</v>
      </c>
      <c r="C1" s="12" t="s">
        <v>42</v>
      </c>
      <c r="D1" s="13" t="s">
        <v>43</v>
      </c>
      <c r="E1" s="17" t="s">
        <v>44</v>
      </c>
      <c r="G1" s="13">
        <v>1</v>
      </c>
      <c r="H1" s="13" t="s">
        <v>45</v>
      </c>
      <c r="J1" s="13" t="s">
        <v>46</v>
      </c>
    </row>
    <row r="2" spans="1:10" s="13" customFormat="1">
      <c r="A2" s="16">
        <f>DAY(Table1[DATE])</f>
        <v>29</v>
      </c>
      <c r="B2" s="16" t="str">
        <f>INDEX(J1:J12,MATCH(MONTH(Table1[DATE]),G1:G12,0))</f>
        <v>Jan</v>
      </c>
      <c r="C2" s="16">
        <f>YEAR(Table1[DATE])</f>
        <v>2025</v>
      </c>
      <c r="D2" s="16">
        <v>2024</v>
      </c>
      <c r="E2" s="18">
        <f>'30-Day PAX'!AE4</f>
        <v>45686</v>
      </c>
      <c r="G2" s="13">
        <v>2</v>
      </c>
      <c r="H2" s="13" t="s">
        <v>47</v>
      </c>
      <c r="J2" s="13" t="s">
        <v>48</v>
      </c>
    </row>
    <row r="3" spans="1:10" ht="52.5" hidden="1" customHeight="1">
      <c r="G3">
        <v>3</v>
      </c>
      <c r="H3" t="s">
        <v>49</v>
      </c>
      <c r="J3" s="13" t="s">
        <v>50</v>
      </c>
    </row>
    <row r="4" spans="1:10" ht="36" hidden="1" customHeight="1">
      <c r="A4" t="s">
        <v>51</v>
      </c>
      <c r="G4">
        <v>4</v>
      </c>
      <c r="H4" t="s">
        <v>52</v>
      </c>
      <c r="J4" s="13" t="s">
        <v>53</v>
      </c>
    </row>
    <row r="5" spans="1:10" ht="53.25" hidden="1" customHeight="1">
      <c r="A5" t="s">
        <v>54</v>
      </c>
      <c r="B5" s="11" t="str">
        <f>A5&amp;$A$2&amp;VLOOKUP($A$2,$G$1:$H$31,2,0)&amp;" "&amp;$B$2&amp;" "&amp;$C$2</f>
        <v>Number of Total Passengers as of 29th Jan 2025</v>
      </c>
      <c r="G5">
        <v>5</v>
      </c>
      <c r="H5" t="s">
        <v>52</v>
      </c>
      <c r="J5" s="13" t="s">
        <v>55</v>
      </c>
    </row>
    <row r="6" spans="1:10" ht="32.25" hidden="1" customHeight="1">
      <c r="A6" t="s">
        <v>56</v>
      </c>
      <c r="G6">
        <v>6</v>
      </c>
      <c r="H6" t="s">
        <v>52</v>
      </c>
      <c r="J6" s="13" t="s">
        <v>57</v>
      </c>
    </row>
    <row r="7" spans="1:10" ht="42.75" hidden="1" customHeight="1">
      <c r="A7" t="s">
        <v>58</v>
      </c>
      <c r="B7" s="11" t="str">
        <f>A7&amp;$A$2&amp;VLOOKUP($A$2,$G$1:$H$31,2,0)&amp;" "&amp;$B$2&amp;" "&amp;$C$2</f>
        <v>Number of Total Flights as of 29th Jan 2025</v>
      </c>
      <c r="G7">
        <v>7</v>
      </c>
      <c r="H7" t="s">
        <v>52</v>
      </c>
      <c r="J7" s="13" t="s">
        <v>59</v>
      </c>
    </row>
    <row r="8" spans="1:10" ht="42.75" hidden="1" customHeight="1">
      <c r="A8" t="s">
        <v>60</v>
      </c>
      <c r="G8">
        <v>8</v>
      </c>
      <c r="H8" t="s">
        <v>52</v>
      </c>
      <c r="J8" s="13" t="s">
        <v>61</v>
      </c>
    </row>
    <row r="9" spans="1:10" ht="26.25" hidden="1" customHeight="1">
      <c r="A9" t="s">
        <v>62</v>
      </c>
      <c r="B9" s="11" t="str">
        <f>A9&amp;$A$2&amp;VLOOKUP($A$2,$G$1:$H$31,2,0)&amp;" "&amp;$B$2&amp;" "&amp;$C$2</f>
        <v>Total Passengers as of 29th Jan 2025</v>
      </c>
      <c r="G9">
        <v>9</v>
      </c>
      <c r="H9" t="s">
        <v>52</v>
      </c>
      <c r="J9" s="13" t="s">
        <v>63</v>
      </c>
    </row>
    <row r="10" spans="1:10" ht="43.5" hidden="1" customHeight="1">
      <c r="A10" t="s">
        <v>64</v>
      </c>
      <c r="G10">
        <v>10</v>
      </c>
      <c r="H10" t="s">
        <v>52</v>
      </c>
      <c r="J10" s="13" t="s">
        <v>65</v>
      </c>
    </row>
    <row r="11" spans="1:10" ht="57" hidden="1" customHeight="1">
      <c r="A11" t="s">
        <v>66</v>
      </c>
      <c r="B11" s="14" t="str">
        <f>A11&amp;TEXT('12-Months PAX'!$D$4,"mmmm")&amp;" "&amp;$D$2</f>
        <v>Total Passengers since January 2024</v>
      </c>
      <c r="G11">
        <v>11</v>
      </c>
      <c r="H11" t="s">
        <v>52</v>
      </c>
      <c r="J11" s="13" t="s">
        <v>67</v>
      </c>
    </row>
    <row r="12" spans="1:10" hidden="1">
      <c r="G12">
        <v>12</v>
      </c>
      <c r="H12" t="s">
        <v>52</v>
      </c>
      <c r="J12" s="13" t="s">
        <v>68</v>
      </c>
    </row>
    <row r="13" spans="1:10" hidden="1">
      <c r="G13">
        <v>13</v>
      </c>
      <c r="H13" t="s">
        <v>52</v>
      </c>
      <c r="J13" s="13"/>
    </row>
    <row r="14" spans="1:10" hidden="1">
      <c r="G14">
        <v>14</v>
      </c>
      <c r="H14" t="s">
        <v>52</v>
      </c>
      <c r="J14" s="13"/>
    </row>
    <row r="15" spans="1:10" hidden="1">
      <c r="G15">
        <v>15</v>
      </c>
      <c r="H15" t="s">
        <v>52</v>
      </c>
      <c r="J15" s="13"/>
    </row>
    <row r="16" spans="1:10" hidden="1">
      <c r="G16">
        <v>16</v>
      </c>
      <c r="H16" t="s">
        <v>52</v>
      </c>
      <c r="J16" s="13"/>
    </row>
    <row r="17" spans="7:10" hidden="1">
      <c r="G17">
        <v>17</v>
      </c>
      <c r="H17" t="s">
        <v>52</v>
      </c>
      <c r="J17" s="13"/>
    </row>
    <row r="18" spans="7:10" hidden="1">
      <c r="G18">
        <v>18</v>
      </c>
      <c r="H18" t="s">
        <v>52</v>
      </c>
      <c r="J18" s="13"/>
    </row>
    <row r="19" spans="7:10" hidden="1">
      <c r="G19">
        <v>19</v>
      </c>
      <c r="H19" t="s">
        <v>52</v>
      </c>
      <c r="J19" s="13"/>
    </row>
    <row r="20" spans="7:10" hidden="1">
      <c r="G20">
        <v>20</v>
      </c>
      <c r="H20" t="s">
        <v>52</v>
      </c>
      <c r="J20" s="13"/>
    </row>
    <row r="21" spans="7:10" hidden="1">
      <c r="G21">
        <v>21</v>
      </c>
      <c r="H21" t="s">
        <v>45</v>
      </c>
      <c r="J21" s="13"/>
    </row>
    <row r="22" spans="7:10" hidden="1">
      <c r="G22">
        <v>22</v>
      </c>
      <c r="H22" t="s">
        <v>47</v>
      </c>
      <c r="J22" s="13"/>
    </row>
    <row r="23" spans="7:10" hidden="1">
      <c r="G23">
        <v>23</v>
      </c>
      <c r="H23" t="s">
        <v>49</v>
      </c>
      <c r="J23" s="13"/>
    </row>
    <row r="24" spans="7:10" hidden="1">
      <c r="G24">
        <v>24</v>
      </c>
      <c r="H24" t="s">
        <v>52</v>
      </c>
      <c r="J24" s="13"/>
    </row>
    <row r="25" spans="7:10" hidden="1">
      <c r="G25">
        <v>25</v>
      </c>
      <c r="H25" t="s">
        <v>52</v>
      </c>
    </row>
    <row r="26" spans="7:10" hidden="1">
      <c r="G26">
        <v>26</v>
      </c>
      <c r="H26" t="s">
        <v>52</v>
      </c>
    </row>
    <row r="27" spans="7:10" hidden="1">
      <c r="G27">
        <v>27</v>
      </c>
      <c r="H27" t="s">
        <v>52</v>
      </c>
    </row>
    <row r="28" spans="7:10" hidden="1">
      <c r="G28">
        <v>28</v>
      </c>
      <c r="H28" t="s">
        <v>52</v>
      </c>
    </row>
    <row r="29" spans="7:10" hidden="1">
      <c r="G29">
        <v>29</v>
      </c>
      <c r="H29" t="s">
        <v>52</v>
      </c>
    </row>
    <row r="30" spans="7:10" hidden="1">
      <c r="G30">
        <v>30</v>
      </c>
      <c r="H30" t="s">
        <v>52</v>
      </c>
    </row>
    <row r="31" spans="7:10" hidden="1">
      <c r="G31">
        <v>31</v>
      </c>
      <c r="H31" t="s">
        <v>45</v>
      </c>
    </row>
    <row r="32" spans="7:10" hidden="1"/>
    <row r="33" hidden="1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e888b3db-7650-4fb5-87c2-1adeb607d113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d1f8fc93-d40b-44ac-9772-57f29c0b5a08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Yada Chompoobutrgool</cp:lastModifiedBy>
  <cp:revision/>
  <dcterms:created xsi:type="dcterms:W3CDTF">2022-10-17T04:10:42Z</dcterms:created>
  <dcterms:modified xsi:type="dcterms:W3CDTF">2025-01-30T07:53:43Z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