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5\202501\ข้อมูลให้ ITD 20250103\"/>
    </mc:Choice>
  </mc:AlternateContent>
  <xr:revisionPtr revIDLastSave="4" documentId="6_{B458C330-B284-4FC1-B8A1-D0049FC8202D}" xr6:coauthVersionLast="36" xr6:coauthVersionMax="47" xr10:uidLastSave="{839B25EC-B512-498E-89FA-8405AB229B0F}"/>
  <bookViews>
    <workbookView xWindow="-110" yWindow="-110" windowWidth="19420" windowHeight="104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L50" i="236" l="1"/>
  <c r="AL49" i="236"/>
  <c r="AL51" i="235"/>
  <c r="AL50" i="235"/>
  <c r="B11" i="240"/>
  <c r="C2" i="240"/>
  <c r="AL51" i="236" l="1"/>
  <c r="B2" i="240"/>
  <c r="A2" i="240"/>
  <c r="AL52" i="235"/>
  <c r="B9" i="240" l="1"/>
  <c r="B5" i="240"/>
  <c r="B7" i="240"/>
</calcChain>
</file>

<file path=xl/sharedStrings.xml><?xml version="1.0" encoding="utf-8"?>
<sst xmlns="http://schemas.openxmlformats.org/spreadsheetml/2006/main" count="248" uniqueCount="72">
  <si>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</si>
  <si>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</si>
  <si>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</si>
  <si>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</si>
  <si>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</si>
  <si>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</si>
  <si>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</si>
  <si>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</si>
  <si>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</si>
  <si>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</si>
  <si>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</si>
  <si>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</si>
  <si>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</si>
  <si>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</si>
  <si>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</si>
  <si>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</si>
  <si>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</si>
  <si>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</si>
  <si>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</si>
  <si>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</si>
  <si>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</si>
  <si>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</si>
  <si>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</si>
  <si>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</si>
  <si>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</si>
  <si>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</si>
  <si>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</si>
  <si>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</si>
  <si>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</si>
  <si>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</si>
  <si>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</si>
  <si>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</si>
  <si>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</si>
  <si>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</si>
  <si>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</si>
  <si>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</si>
  <si>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</si>
  <si>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</si>
  <si>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</si>
  <si>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</si>
  <si>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</si>
  <si>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</si>
  <si>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</si>
  <si>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</si>
  <si>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</si>
  <si>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</si>
  <si>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</si>
  <si>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</si>
  <si>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</si>
  <si>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</si>
  <si>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</si>
  <si>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</si>
  <si>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</si>
  <si>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</si>
  <si>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</si>
  <si>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</si>
  <si>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</si>
  <si>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</si>
  <si>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</si>
  <si>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</si>
  <si>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</si>
  <si>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</si>
  <si>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</si>
  <si>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</si>
  <si>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</si>
  <si>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</si>
  <si>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</si>
  <si>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</si>
  <si>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</si>
  <si>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 xml:space="preserve">-   </t>
  </si>
  <si>
    <t xml:space="preserve"> -   </t>
  </si>
  <si>
    <t xml:space="preserve">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</si>
</sst>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3rd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_-* #,##0_-;\-* #,##0_-;_-* "-"??_-;_-@_-</c:formatCode>
                <c:ptCount val="31"/>
                <c:pt idx="0">
                  <c:v>162746</c:v>
                </c:pt>
                <c:pt idx="1">
                  <c:v>45546</c:v>
                </c:pt>
                <c:pt idx="2">
                  <c:v>35733</c:v>
                </c:pt>
                <c:pt idx="3">
                  <c:v>9913</c:v>
                </c:pt>
                <c:pt idx="4">
                  <c:v>813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1339</c:v>
                </c:pt>
                <c:pt idx="30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_-* #,##0_-;\-* #,##0_-;_-* "-"??_-;_-@_-</c:formatCode>
                <c:ptCount val="31"/>
                <c:pt idx="0">
                  <c:v>34364</c:v>
                </c:pt>
                <c:pt idx="1">
                  <c:v>58344</c:v>
                </c:pt>
                <c:pt idx="2">
                  <c:v>21418</c:v>
                </c:pt>
                <c:pt idx="3">
                  <c:v>22696</c:v>
                </c:pt>
                <c:pt idx="4">
                  <c:v>8003</c:v>
                </c:pt>
                <c:pt idx="5">
                  <c:v>6087</c:v>
                </c:pt>
                <c:pt idx="6">
                  <c:v>628</c:v>
                </c:pt>
                <c:pt idx="7">
                  <c:v>406</c:v>
                </c:pt>
                <c:pt idx="8">
                  <c:v>104</c:v>
                </c:pt>
                <c:pt idx="9">
                  <c:v>7127</c:v>
                </c:pt>
                <c:pt idx="10">
                  <c:v>4450</c:v>
                </c:pt>
                <c:pt idx="11">
                  <c:v>577</c:v>
                </c:pt>
                <c:pt idx="12">
                  <c:v>1562</c:v>
                </c:pt>
                <c:pt idx="13">
                  <c:v>1099</c:v>
                </c:pt>
                <c:pt idx="14">
                  <c:v>3523</c:v>
                </c:pt>
                <c:pt idx="15">
                  <c:v>325</c:v>
                </c:pt>
                <c:pt idx="16">
                  <c:v>1358</c:v>
                </c:pt>
                <c:pt idx="17">
                  <c:v>655</c:v>
                </c:pt>
                <c:pt idx="18">
                  <c:v>1493</c:v>
                </c:pt>
                <c:pt idx="19">
                  <c:v>1180</c:v>
                </c:pt>
                <c:pt idx="20">
                  <c:v>346</c:v>
                </c:pt>
                <c:pt idx="21">
                  <c:v>647</c:v>
                </c:pt>
                <c:pt idx="22">
                  <c:v>1163</c:v>
                </c:pt>
                <c:pt idx="23">
                  <c:v>4275</c:v>
                </c:pt>
                <c:pt idx="24">
                  <c:v>335</c:v>
                </c:pt>
                <c:pt idx="25">
                  <c:v>5583</c:v>
                </c:pt>
                <c:pt idx="26">
                  <c:v>3565</c:v>
                </c:pt>
                <c:pt idx="27">
                  <c:v>266</c:v>
                </c:pt>
                <c:pt idx="28">
                  <c:v>182</c:v>
                </c:pt>
                <c:pt idx="29">
                  <c:v>9169</c:v>
                </c:pt>
                <c:pt idx="30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3rd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_-* #,##0_-;\-* #,##0_-;_-* "-"??_-;_-@_-</c:formatCode>
                <c:ptCount val="31"/>
                <c:pt idx="0">
                  <c:v>804</c:v>
                </c:pt>
                <c:pt idx="1">
                  <c:v>282</c:v>
                </c:pt>
                <c:pt idx="2">
                  <c:v>185</c:v>
                </c:pt>
                <c:pt idx="3">
                  <c:v>63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236</c:v>
                </c:pt>
                <c:pt idx="1">
                  <c:v>369</c:v>
                </c:pt>
                <c:pt idx="2">
                  <c:v>140</c:v>
                </c:pt>
                <c:pt idx="3">
                  <c:v>137</c:v>
                </c:pt>
                <c:pt idx="4">
                  <c:v>52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24</c:v>
                </c:pt>
                <c:pt idx="15">
                  <c:v>2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92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3rd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45631</c:v>
                </c:pt>
                <c:pt idx="1">
                  <c:v>45632</c:v>
                </c:pt>
                <c:pt idx="2">
                  <c:v>45633</c:v>
                </c:pt>
                <c:pt idx="3">
                  <c:v>45634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45640</c:v>
                </c:pt>
                <c:pt idx="10">
                  <c:v>45641</c:v>
                </c:pt>
                <c:pt idx="11">
                  <c:v>45642</c:v>
                </c:pt>
                <c:pt idx="12">
                  <c:v>45643</c:v>
                </c:pt>
                <c:pt idx="13">
                  <c:v>45644</c:v>
                </c:pt>
                <c:pt idx="14">
                  <c:v>45645</c:v>
                </c:pt>
                <c:pt idx="15">
                  <c:v>45646</c:v>
                </c:pt>
                <c:pt idx="16">
                  <c:v>45647</c:v>
                </c:pt>
                <c:pt idx="17">
                  <c:v>45648</c:v>
                </c:pt>
                <c:pt idx="18">
                  <c:v>45649</c:v>
                </c:pt>
                <c:pt idx="19">
                  <c:v>45650</c:v>
                </c:pt>
                <c:pt idx="20">
                  <c:v>45651</c:v>
                </c:pt>
                <c:pt idx="21">
                  <c:v>45652</c:v>
                </c:pt>
                <c:pt idx="22">
                  <c:v>45653</c:v>
                </c:pt>
                <c:pt idx="23">
                  <c:v>45654</c:v>
                </c:pt>
                <c:pt idx="24">
                  <c:v>45655</c:v>
                </c:pt>
                <c:pt idx="25">
                  <c:v>45656</c:v>
                </c:pt>
                <c:pt idx="26">
                  <c:v>45657</c:v>
                </c:pt>
                <c:pt idx="27">
                  <c:v>45658</c:v>
                </c:pt>
                <c:pt idx="28">
                  <c:v>45659</c:v>
                </c:pt>
                <c:pt idx="29">
                  <c:v>45660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386908</c:v>
                </c:pt>
                <c:pt idx="1">
                  <c:v>419796</c:v>
                </c:pt>
                <c:pt idx="2">
                  <c:v>425767</c:v>
                </c:pt>
                <c:pt idx="3">
                  <c:v>432847</c:v>
                </c:pt>
                <c:pt idx="4">
                  <c:v>421415</c:v>
                </c:pt>
                <c:pt idx="5">
                  <c:v>421333</c:v>
                </c:pt>
                <c:pt idx="6">
                  <c:v>409690</c:v>
                </c:pt>
                <c:pt idx="7">
                  <c:v>418132</c:v>
                </c:pt>
                <c:pt idx="8">
                  <c:v>440158</c:v>
                </c:pt>
                <c:pt idx="9">
                  <c:v>447474</c:v>
                </c:pt>
                <c:pt idx="10">
                  <c:v>462913</c:v>
                </c:pt>
                <c:pt idx="11">
                  <c:v>448156</c:v>
                </c:pt>
                <c:pt idx="12">
                  <c:v>426750</c:v>
                </c:pt>
                <c:pt idx="13">
                  <c:v>440117</c:v>
                </c:pt>
                <c:pt idx="14">
                  <c:v>446266</c:v>
                </c:pt>
                <c:pt idx="15">
                  <c:v>468376</c:v>
                </c:pt>
                <c:pt idx="16">
                  <c:v>461016</c:v>
                </c:pt>
                <c:pt idx="17">
                  <c:v>465579</c:v>
                </c:pt>
                <c:pt idx="18">
                  <c:v>452559</c:v>
                </c:pt>
                <c:pt idx="19">
                  <c:v>434295</c:v>
                </c:pt>
                <c:pt idx="20">
                  <c:v>437292</c:v>
                </c:pt>
                <c:pt idx="21">
                  <c:v>454706</c:v>
                </c:pt>
                <c:pt idx="22">
                  <c:v>473179</c:v>
                </c:pt>
                <c:pt idx="23">
                  <c:v>478537</c:v>
                </c:pt>
                <c:pt idx="24">
                  <c:v>476124</c:v>
                </c:pt>
                <c:pt idx="25">
                  <c:v>464767</c:v>
                </c:pt>
                <c:pt idx="26">
                  <c:v>440959</c:v>
                </c:pt>
                <c:pt idx="27">
                  <c:v>449718</c:v>
                </c:pt>
                <c:pt idx="28">
                  <c:v>465902</c:v>
                </c:pt>
                <c:pt idx="29">
                  <c:v>460020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45631</c:v>
                </c:pt>
                <c:pt idx="1">
                  <c:v>45632</c:v>
                </c:pt>
                <c:pt idx="2">
                  <c:v>45633</c:v>
                </c:pt>
                <c:pt idx="3">
                  <c:v>45634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45640</c:v>
                </c:pt>
                <c:pt idx="10">
                  <c:v>45641</c:v>
                </c:pt>
                <c:pt idx="11">
                  <c:v>45642</c:v>
                </c:pt>
                <c:pt idx="12">
                  <c:v>45643</c:v>
                </c:pt>
                <c:pt idx="13">
                  <c:v>45644</c:v>
                </c:pt>
                <c:pt idx="14">
                  <c:v>45645</c:v>
                </c:pt>
                <c:pt idx="15">
                  <c:v>45646</c:v>
                </c:pt>
                <c:pt idx="16">
                  <c:v>45647</c:v>
                </c:pt>
                <c:pt idx="17">
                  <c:v>45648</c:v>
                </c:pt>
                <c:pt idx="18">
                  <c:v>45649</c:v>
                </c:pt>
                <c:pt idx="19">
                  <c:v>45650</c:v>
                </c:pt>
                <c:pt idx="20">
                  <c:v>45651</c:v>
                </c:pt>
                <c:pt idx="21">
                  <c:v>45652</c:v>
                </c:pt>
                <c:pt idx="22">
                  <c:v>45653</c:v>
                </c:pt>
                <c:pt idx="23">
                  <c:v>45654</c:v>
                </c:pt>
                <c:pt idx="24">
                  <c:v>45655</c:v>
                </c:pt>
                <c:pt idx="25">
                  <c:v>45656</c:v>
                </c:pt>
                <c:pt idx="26">
                  <c:v>45657</c:v>
                </c:pt>
                <c:pt idx="27">
                  <c:v>45658</c:v>
                </c:pt>
                <c:pt idx="28">
                  <c:v>45659</c:v>
                </c:pt>
                <c:pt idx="29">
                  <c:v>45660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180511</c:v>
                </c:pt>
                <c:pt idx="1">
                  <c:v>183142</c:v>
                </c:pt>
                <c:pt idx="2">
                  <c:v>180897</c:v>
                </c:pt>
                <c:pt idx="3">
                  <c:v>186049</c:v>
                </c:pt>
                <c:pt idx="4">
                  <c:v>182259</c:v>
                </c:pt>
                <c:pt idx="5">
                  <c:v>184944</c:v>
                </c:pt>
                <c:pt idx="6">
                  <c:v>179972</c:v>
                </c:pt>
                <c:pt idx="7">
                  <c:v>182584</c:v>
                </c:pt>
                <c:pt idx="8">
                  <c:v>192686</c:v>
                </c:pt>
                <c:pt idx="9">
                  <c:v>191089</c:v>
                </c:pt>
                <c:pt idx="10">
                  <c:v>200107</c:v>
                </c:pt>
                <c:pt idx="11">
                  <c:v>194641</c:v>
                </c:pt>
                <c:pt idx="12">
                  <c:v>186445</c:v>
                </c:pt>
                <c:pt idx="13">
                  <c:v>192315</c:v>
                </c:pt>
                <c:pt idx="14">
                  <c:v>196619</c:v>
                </c:pt>
                <c:pt idx="15">
                  <c:v>205717</c:v>
                </c:pt>
                <c:pt idx="16">
                  <c:v>199852</c:v>
                </c:pt>
                <c:pt idx="17">
                  <c:v>199306</c:v>
                </c:pt>
                <c:pt idx="18">
                  <c:v>196298</c:v>
                </c:pt>
                <c:pt idx="19">
                  <c:v>189886</c:v>
                </c:pt>
                <c:pt idx="20">
                  <c:v>191735</c:v>
                </c:pt>
                <c:pt idx="21">
                  <c:v>198396</c:v>
                </c:pt>
                <c:pt idx="22">
                  <c:v>210233</c:v>
                </c:pt>
                <c:pt idx="23">
                  <c:v>209094</c:v>
                </c:pt>
                <c:pt idx="24">
                  <c:v>204288</c:v>
                </c:pt>
                <c:pt idx="25">
                  <c:v>206666</c:v>
                </c:pt>
                <c:pt idx="26">
                  <c:v>196839</c:v>
                </c:pt>
                <c:pt idx="27">
                  <c:v>202593</c:v>
                </c:pt>
                <c:pt idx="28">
                  <c:v>205197</c:v>
                </c:pt>
                <c:pt idx="29">
                  <c:v>201202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45631</c:v>
                </c:pt>
                <c:pt idx="1">
                  <c:v>45632</c:v>
                </c:pt>
                <c:pt idx="2">
                  <c:v>45633</c:v>
                </c:pt>
                <c:pt idx="3">
                  <c:v>45634</c:v>
                </c:pt>
                <c:pt idx="4">
                  <c:v>45635</c:v>
                </c:pt>
                <c:pt idx="5">
                  <c:v>45636</c:v>
                </c:pt>
                <c:pt idx="6">
                  <c:v>45637</c:v>
                </c:pt>
                <c:pt idx="7">
                  <c:v>45638</c:v>
                </c:pt>
                <c:pt idx="8">
                  <c:v>45639</c:v>
                </c:pt>
                <c:pt idx="9">
                  <c:v>45640</c:v>
                </c:pt>
                <c:pt idx="10">
                  <c:v>45641</c:v>
                </c:pt>
                <c:pt idx="11">
                  <c:v>45642</c:v>
                </c:pt>
                <c:pt idx="12">
                  <c:v>45643</c:v>
                </c:pt>
                <c:pt idx="13">
                  <c:v>45644</c:v>
                </c:pt>
                <c:pt idx="14">
                  <c:v>45645</c:v>
                </c:pt>
                <c:pt idx="15">
                  <c:v>45646</c:v>
                </c:pt>
                <c:pt idx="16">
                  <c:v>45647</c:v>
                </c:pt>
                <c:pt idx="17">
                  <c:v>45648</c:v>
                </c:pt>
                <c:pt idx="18">
                  <c:v>45649</c:v>
                </c:pt>
                <c:pt idx="19">
                  <c:v>45650</c:v>
                </c:pt>
                <c:pt idx="20">
                  <c:v>45651</c:v>
                </c:pt>
                <c:pt idx="21">
                  <c:v>45652</c:v>
                </c:pt>
                <c:pt idx="22">
                  <c:v>45653</c:v>
                </c:pt>
                <c:pt idx="23">
                  <c:v>45654</c:v>
                </c:pt>
                <c:pt idx="24">
                  <c:v>45655</c:v>
                </c:pt>
                <c:pt idx="25">
                  <c:v>45656</c:v>
                </c:pt>
                <c:pt idx="26">
                  <c:v>45657</c:v>
                </c:pt>
                <c:pt idx="27">
                  <c:v>45658</c:v>
                </c:pt>
                <c:pt idx="28">
                  <c:v>45659</c:v>
                </c:pt>
                <c:pt idx="29">
                  <c:v>45660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235546</c:v>
                </c:pt>
                <c:pt idx="1">
                  <c:v>236654</c:v>
                </c:pt>
                <c:pt idx="2">
                  <c:v>244870</c:v>
                </c:pt>
                <c:pt idx="3">
                  <c:v>246798</c:v>
                </c:pt>
                <c:pt idx="4">
                  <c:v>239156</c:v>
                </c:pt>
                <c:pt idx="5">
                  <c:v>236389</c:v>
                </c:pt>
                <c:pt idx="6">
                  <c:v>229718</c:v>
                </c:pt>
                <c:pt idx="7">
                  <c:v>235548</c:v>
                </c:pt>
                <c:pt idx="8">
                  <c:v>247472</c:v>
                </c:pt>
                <c:pt idx="9">
                  <c:v>256385</c:v>
                </c:pt>
                <c:pt idx="10">
                  <c:v>262806</c:v>
                </c:pt>
                <c:pt idx="11">
                  <c:v>253515</c:v>
                </c:pt>
                <c:pt idx="12">
                  <c:v>240305</c:v>
                </c:pt>
                <c:pt idx="13">
                  <c:v>247802</c:v>
                </c:pt>
                <c:pt idx="14">
                  <c:v>249647</c:v>
                </c:pt>
                <c:pt idx="15">
                  <c:v>262659</c:v>
                </c:pt>
                <c:pt idx="16">
                  <c:v>261164</c:v>
                </c:pt>
                <c:pt idx="17">
                  <c:v>266273</c:v>
                </c:pt>
                <c:pt idx="18">
                  <c:v>256261</c:v>
                </c:pt>
                <c:pt idx="19">
                  <c:v>244409</c:v>
                </c:pt>
                <c:pt idx="20">
                  <c:v>245557</c:v>
                </c:pt>
                <c:pt idx="21">
                  <c:v>256310</c:v>
                </c:pt>
                <c:pt idx="22">
                  <c:v>262946</c:v>
                </c:pt>
                <c:pt idx="23">
                  <c:v>269443</c:v>
                </c:pt>
                <c:pt idx="24">
                  <c:v>271836</c:v>
                </c:pt>
                <c:pt idx="25">
                  <c:v>258101</c:v>
                </c:pt>
                <c:pt idx="26">
                  <c:v>244120</c:v>
                </c:pt>
                <c:pt idx="27">
                  <c:v>247125</c:v>
                </c:pt>
                <c:pt idx="28">
                  <c:v>260705</c:v>
                </c:pt>
                <c:pt idx="29">
                  <c:v>258818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8" dataDxfId="7">
  <autoFilter ref="A1:E2" xr:uid="{7C88E1EE-B97F-4E7D-BB5E-24925350D3C1}"/>
  <tableColumns count="5">
    <tableColumn id="1" xr3:uid="{96DA1C84-BAD1-46DF-8F91-778FF3692364}" name="Day" dataDxfId="6" dataCellStyle="Accent4">
      <calculatedColumnFormula>DAY(Table1[DATE])</calculatedColumnFormula>
    </tableColumn>
    <tableColumn id="2" xr3:uid="{CAA0CAB9-2D5D-4C82-9764-E9A97ADAFBC1}" name="Month" dataDxfId="5">
      <calculatedColumnFormula>INDEX(J1:J12,MATCH(MONTH(Table1[DATE]),G1:G12,0))</calculatedColumnFormula>
    </tableColumn>
    <tableColumn id="3" xr3:uid="{307483AF-675C-4CFF-9B48-AAE1A97EA52A}" name="Year" dataDxfId="4">
      <calculatedColumnFormula>YEAR(Table1[DATE])</calculatedColumnFormula>
    </tableColumn>
    <tableColumn id="4" xr3:uid="{C838F907-0426-4ECA-8525-4D3A454B608F}" name="Previous Year" dataDxfId="3"/>
    <tableColumn id="5" xr3:uid="{C840EC69-48C0-4DF5-BBFB-39941578C7B9}" name="DATE" dataDxfId="2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3"/>
  <sheetViews>
    <sheetView zoomScale="55" zoomScaleNormal="55" zoomScalePageLayoutView="55" workbookViewId="0">
      <selection activeCell="AM53" sqref="A1:AM53"/>
    </sheetView>
  </sheetViews>
  <sheetFormatPr defaultColWidth="9" defaultRowHeight="14" x14ac:dyDescent="0.3"/>
  <cols>
    <col min="1" max="1" width="7.58203125" style="1" customWidth="1"/>
    <col min="2" max="2" width="12.58203125" style="1" customWidth="1"/>
    <col min="3" max="3" width="12.9140625" style="1" bestFit="1" customWidth="1"/>
    <col min="4" max="4" width="10.58203125" style="1" customWidth="1"/>
    <col min="5" max="6" width="12.08203125" style="1" bestFit="1" customWidth="1"/>
    <col min="7" max="7" width="11" style="1" customWidth="1"/>
    <col min="8" max="8" width="12.08203125" style="1" bestFit="1" customWidth="1"/>
    <col min="9" max="9" width="8.08203125" style="1" bestFit="1" customWidth="1"/>
    <col min="10" max="10" width="8.08203125" style="1" hidden="1" customWidth="1"/>
    <col min="11" max="12" width="8.08203125" style="1" bestFit="1" customWidth="1"/>
    <col min="13" max="14" width="10.58203125" style="1" bestFit="1" customWidth="1"/>
    <col min="15" max="15" width="8.58203125" style="1" bestFit="1" customWidth="1"/>
    <col min="16" max="16" width="10.08203125" style="1" bestFit="1" customWidth="1"/>
    <col min="17" max="17" width="10" style="1" bestFit="1" customWidth="1"/>
    <col min="18" max="18" width="8.08203125" style="1" hidden="1" customWidth="1"/>
    <col min="19" max="19" width="10.58203125" style="1" bestFit="1" customWidth="1"/>
    <col min="20" max="20" width="8.08203125" style="1" bestFit="1" customWidth="1"/>
    <col min="21" max="21" width="10.08203125" style="1" bestFit="1" customWidth="1"/>
    <col min="22" max="22" width="8.58203125" style="1" bestFit="1" customWidth="1"/>
    <col min="23" max="23" width="8.08203125" style="1" hidden="1" customWidth="1"/>
    <col min="24" max="24" width="10.08203125" style="1" bestFit="1" customWidth="1"/>
    <col min="25" max="25" width="10" style="1" bestFit="1" customWidth="1"/>
    <col min="26" max="27" width="8.58203125" style="1" bestFit="1" customWidth="1"/>
    <col min="28" max="28" width="10" style="1" bestFit="1" customWidth="1"/>
    <col min="29" max="29" width="10.58203125" style="1" bestFit="1" customWidth="1"/>
    <col min="30" max="30" width="8.08203125" style="1" bestFit="1" customWidth="1"/>
    <col min="31" max="32" width="10.58203125" style="1" bestFit="1" customWidth="1"/>
    <col min="33" max="33" width="8.08203125" style="1" hidden="1" customWidth="1"/>
    <col min="34" max="35" width="8.58203125" style="1" bestFit="1" customWidth="1"/>
    <col min="36" max="36" width="11.08203125" style="1" bestFit="1" customWidth="1"/>
    <col min="37" max="37" width="8.58203125" style="1" bestFit="1" customWidth="1"/>
    <col min="38" max="38" width="16.08203125" style="1" customWidth="1"/>
    <col min="39" max="39" width="5" style="1" customWidth="1"/>
    <col min="40" max="48" width="9" style="1"/>
    <col min="49" max="49" width="9" style="1" customWidth="1"/>
    <col min="50" max="16384" width="9" style="1"/>
  </cols>
  <sheetData>
    <row r="1" spans="1:39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 x14ac:dyDescent="0.3">
      <c r="A30" s="34"/>
      <c r="B30" s="34"/>
      <c r="C30" s="50" t="s">
        <v>0</v>
      </c>
      <c r="D30" s="50" t="s">
        <v>1</v>
      </c>
      <c r="E30" s="50" t="s">
        <v>2</v>
      </c>
      <c r="F30" s="50" t="s">
        <v>3</v>
      </c>
      <c r="G30" s="50" t="s">
        <v>4</v>
      </c>
      <c r="H30" s="50" t="s">
        <v>5</v>
      </c>
      <c r="I30" s="51" t="s">
        <v>6</v>
      </c>
      <c r="J30" s="51" t="s">
        <v>7</v>
      </c>
      <c r="K30" s="51" t="s">
        <v>8</v>
      </c>
      <c r="L30" s="51" t="s">
        <v>9</v>
      </c>
      <c r="M30" s="51" t="s">
        <v>10</v>
      </c>
      <c r="N30" s="51" t="s">
        <v>11</v>
      </c>
      <c r="O30" s="51" t="s">
        <v>12</v>
      </c>
      <c r="P30" s="51" t="s">
        <v>13</v>
      </c>
      <c r="Q30" s="51" t="s">
        <v>14</v>
      </c>
      <c r="R30" s="51" t="s">
        <v>15</v>
      </c>
      <c r="S30" s="51" t="s">
        <v>16</v>
      </c>
      <c r="T30" s="51" t="s">
        <v>17</v>
      </c>
      <c r="U30" s="51" t="s">
        <v>18</v>
      </c>
      <c r="V30" s="51" t="s">
        <v>19</v>
      </c>
      <c r="W30" s="51" t="s">
        <v>20</v>
      </c>
      <c r="X30" s="51" t="s">
        <v>21</v>
      </c>
      <c r="Y30" s="51" t="s">
        <v>22</v>
      </c>
      <c r="Z30" s="51" t="s">
        <v>23</v>
      </c>
      <c r="AA30" s="51" t="s">
        <v>24</v>
      </c>
      <c r="AB30" s="51" t="s">
        <v>25</v>
      </c>
      <c r="AC30" s="51" t="s">
        <v>26</v>
      </c>
      <c r="AD30" s="51" t="s">
        <v>27</v>
      </c>
      <c r="AE30" s="51" t="s">
        <v>28</v>
      </c>
      <c r="AF30" s="51" t="s">
        <v>29</v>
      </c>
      <c r="AG30" s="51" t="s">
        <v>30</v>
      </c>
      <c r="AH30" s="52" t="s">
        <v>31</v>
      </c>
      <c r="AI30" s="52" t="s">
        <v>32</v>
      </c>
      <c r="AJ30" s="52" t="s">
        <v>33</v>
      </c>
      <c r="AK30" s="53" t="s">
        <v>34</v>
      </c>
      <c r="AL30" s="54" t="s">
        <v>35</v>
      </c>
      <c r="AM30" s="34"/>
    </row>
    <row r="31" spans="1:39" ht="14.25" hidden="1" customHeight="1" x14ac:dyDescent="0.3">
      <c r="A31" s="34"/>
      <c r="B31" s="36" t="s">
        <v>0</v>
      </c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49"/>
      <c r="N31" s="49"/>
      <c r="O31" s="48"/>
      <c r="P31" s="48"/>
      <c r="Q31" s="48"/>
      <c r="R31" s="48"/>
      <c r="S31" s="48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34"/>
    </row>
    <row r="32" spans="1:39" hidden="1" x14ac:dyDescent="0.3">
      <c r="A32" s="34"/>
      <c r="B32" s="36" t="s">
        <v>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34"/>
    </row>
    <row r="33" spans="1:39" hidden="1" x14ac:dyDescent="0.3">
      <c r="A33" s="34"/>
      <c r="B33" s="36" t="s">
        <v>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34"/>
    </row>
    <row r="34" spans="1:39" hidden="1" x14ac:dyDescent="0.3">
      <c r="A34" s="34"/>
      <c r="B34" s="36" t="s">
        <v>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34"/>
    </row>
    <row r="35" spans="1:39" hidden="1" x14ac:dyDescent="0.3">
      <c r="A35" s="34"/>
      <c r="B35" s="36" t="s">
        <v>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34"/>
    </row>
    <row r="36" spans="1:39" hidden="1" x14ac:dyDescent="0.3">
      <c r="A36" s="34"/>
      <c r="B36" s="36" t="s">
        <v>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34"/>
    </row>
    <row r="37" spans="1:39" hidden="1" x14ac:dyDescent="0.3">
      <c r="A37" s="34"/>
      <c r="B37" s="36" t="s">
        <v>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34"/>
    </row>
    <row r="38" spans="1:39" hidden="1" x14ac:dyDescent="0.3">
      <c r="A38" s="34"/>
      <c r="B38" s="36" t="s">
        <v>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34"/>
    </row>
    <row r="39" spans="1:39" hidden="1" x14ac:dyDescent="0.3">
      <c r="A39" s="34"/>
      <c r="B39" s="36" t="s">
        <v>8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34"/>
    </row>
    <row r="40" spans="1:39" hidden="1" x14ac:dyDescent="0.3">
      <c r="A40" s="34"/>
      <c r="B40" s="36" t="s">
        <v>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34"/>
    </row>
    <row r="41" spans="1:39" hidden="1" x14ac:dyDescent="0.3">
      <c r="A41" s="34"/>
      <c r="B41" s="36" t="s">
        <v>10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34"/>
    </row>
    <row r="42" spans="1:39" hidden="1" x14ac:dyDescent="0.3">
      <c r="A42" s="34"/>
      <c r="B42" s="36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34"/>
    </row>
    <row r="43" spans="1:39" hidden="1" x14ac:dyDescent="0.3">
      <c r="A43" s="34"/>
      <c r="B43" s="36" t="s">
        <v>12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34"/>
    </row>
    <row r="44" spans="1:39" hidden="1" x14ac:dyDescent="0.3">
      <c r="A44" s="34"/>
      <c r="B44" s="36" t="s">
        <v>13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34"/>
    </row>
    <row r="45" spans="1:39" hidden="1" x14ac:dyDescent="0.3">
      <c r="A45" s="34"/>
      <c r="B45" s="36" t="s">
        <v>14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34"/>
    </row>
    <row r="46" spans="1:39" hidden="1" x14ac:dyDescent="0.3">
      <c r="A46" s="34"/>
      <c r="B46" s="36" t="s">
        <v>15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34"/>
    </row>
    <row r="47" spans="1:39" hidden="1" x14ac:dyDescent="0.3">
      <c r="A47" s="34"/>
      <c r="B47" s="36" t="s">
        <v>16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34"/>
    </row>
    <row r="48" spans="1:39" hidden="1" x14ac:dyDescent="0.3">
      <c r="A48" s="34"/>
      <c r="B48" s="36" t="s">
        <v>17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34">
        <v>1078</v>
      </c>
    </row>
    <row r="49" spans="1:39" hidden="1" x14ac:dyDescent="0.3">
      <c r="A49" s="34"/>
      <c r="B49" s="36" t="s">
        <v>18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34">
        <v>1115</v>
      </c>
    </row>
    <row r="50" spans="1:39" x14ac:dyDescent="0.3">
      <c r="A50" s="34"/>
      <c r="B50" s="43" t="s">
        <v>36</v>
      </c>
      <c r="C50" s="59">
        <v>34364</v>
      </c>
      <c r="D50" s="59">
        <v>6087</v>
      </c>
      <c r="E50" s="59">
        <v>22696</v>
      </c>
      <c r="F50" s="59">
        <v>58344</v>
      </c>
      <c r="G50" s="59">
        <v>8003</v>
      </c>
      <c r="H50" s="59">
        <v>21418</v>
      </c>
      <c r="I50" s="59">
        <v>628</v>
      </c>
      <c r="J50" s="59" t="s">
        <v>70</v>
      </c>
      <c r="K50" s="59">
        <v>406</v>
      </c>
      <c r="L50" s="59">
        <v>104</v>
      </c>
      <c r="M50" s="59">
        <v>7127</v>
      </c>
      <c r="N50" s="59">
        <v>4450</v>
      </c>
      <c r="O50" s="59">
        <v>577</v>
      </c>
      <c r="P50" s="59">
        <v>1562</v>
      </c>
      <c r="Q50" s="59">
        <v>1099</v>
      </c>
      <c r="R50" s="59" t="s">
        <v>70</v>
      </c>
      <c r="S50" s="59">
        <v>3523</v>
      </c>
      <c r="T50" s="59">
        <v>325</v>
      </c>
      <c r="U50" s="59">
        <v>1358</v>
      </c>
      <c r="V50" s="59">
        <v>655</v>
      </c>
      <c r="W50" s="59" t="s">
        <v>70</v>
      </c>
      <c r="X50" s="59">
        <v>1493</v>
      </c>
      <c r="Y50" s="59">
        <v>1180</v>
      </c>
      <c r="Z50" s="59">
        <v>346</v>
      </c>
      <c r="AA50" s="59">
        <v>647</v>
      </c>
      <c r="AB50" s="59">
        <v>1163</v>
      </c>
      <c r="AC50" s="59">
        <v>4275</v>
      </c>
      <c r="AD50" s="59">
        <v>335</v>
      </c>
      <c r="AE50" s="59">
        <v>5583</v>
      </c>
      <c r="AF50" s="59">
        <v>3565</v>
      </c>
      <c r="AG50" s="59" t="s">
        <v>70</v>
      </c>
      <c r="AH50" s="60">
        <v>266</v>
      </c>
      <c r="AI50" s="60">
        <v>182</v>
      </c>
      <c r="AJ50" s="60">
        <v>9169</v>
      </c>
      <c r="AK50" s="60">
        <v>272</v>
      </c>
      <c r="AL50" s="55">
        <f>SUM(C50:AK50)</f>
        <v>201202</v>
      </c>
      <c r="AM50" s="34"/>
    </row>
    <row r="51" spans="1:39" x14ac:dyDescent="0.3">
      <c r="A51" s="34"/>
      <c r="B51" s="44" t="s">
        <v>37</v>
      </c>
      <c r="C51" s="59">
        <v>162746</v>
      </c>
      <c r="D51" s="59">
        <v>0</v>
      </c>
      <c r="E51" s="59">
        <v>9913</v>
      </c>
      <c r="F51" s="59">
        <v>45546</v>
      </c>
      <c r="G51" s="59">
        <v>813</v>
      </c>
      <c r="H51" s="59">
        <v>35733</v>
      </c>
      <c r="I51" s="59" t="s">
        <v>70</v>
      </c>
      <c r="J51" s="59" t="s">
        <v>70</v>
      </c>
      <c r="K51" s="59" t="s">
        <v>70</v>
      </c>
      <c r="L51" s="59" t="s">
        <v>70</v>
      </c>
      <c r="M51" s="59">
        <v>2134</v>
      </c>
      <c r="N51" s="59" t="s">
        <v>70</v>
      </c>
      <c r="O51" s="59" t="s">
        <v>70</v>
      </c>
      <c r="P51" s="59" t="s">
        <v>70</v>
      </c>
      <c r="Q51" s="59" t="s">
        <v>70</v>
      </c>
      <c r="R51" s="59" t="s">
        <v>70</v>
      </c>
      <c r="S51" s="59" t="s">
        <v>70</v>
      </c>
      <c r="T51" s="59" t="s">
        <v>70</v>
      </c>
      <c r="U51" s="59" t="s">
        <v>70</v>
      </c>
      <c r="V51" s="59" t="s">
        <v>70</v>
      </c>
      <c r="W51" s="59" t="s">
        <v>70</v>
      </c>
      <c r="X51" s="59" t="s">
        <v>70</v>
      </c>
      <c r="Y51" s="59" t="s">
        <v>70</v>
      </c>
      <c r="Z51" s="59" t="s">
        <v>70</v>
      </c>
      <c r="AA51" s="59" t="s">
        <v>70</v>
      </c>
      <c r="AB51" s="59" t="s">
        <v>70</v>
      </c>
      <c r="AC51" s="59" t="s">
        <v>70</v>
      </c>
      <c r="AD51" s="59" t="s">
        <v>70</v>
      </c>
      <c r="AE51" s="59" t="s">
        <v>70</v>
      </c>
      <c r="AF51" s="59" t="s">
        <v>70</v>
      </c>
      <c r="AG51" s="59" t="s">
        <v>70</v>
      </c>
      <c r="AH51" s="60" t="s">
        <v>70</v>
      </c>
      <c r="AI51" s="60" t="s">
        <v>70</v>
      </c>
      <c r="AJ51" s="60">
        <v>1339</v>
      </c>
      <c r="AK51" s="60">
        <v>594</v>
      </c>
      <c r="AL51" s="55">
        <f t="shared" ref="AL51" si="0">SUM(C51:AK51)</f>
        <v>258818</v>
      </c>
      <c r="AM51" s="34"/>
    </row>
    <row r="52" spans="1:39" x14ac:dyDescent="0.3">
      <c r="A52" s="34"/>
      <c r="B52" s="36" t="s">
        <v>35</v>
      </c>
      <c r="C52" s="56">
        <v>197110</v>
      </c>
      <c r="D52" s="56">
        <v>6087</v>
      </c>
      <c r="E52" s="56">
        <v>32609</v>
      </c>
      <c r="F52" s="56">
        <v>103890</v>
      </c>
      <c r="G52" s="56">
        <v>8816</v>
      </c>
      <c r="H52" s="56">
        <v>57151</v>
      </c>
      <c r="I52" s="56">
        <v>628</v>
      </c>
      <c r="J52" s="56" t="s">
        <v>70</v>
      </c>
      <c r="K52" s="56">
        <v>406</v>
      </c>
      <c r="L52" s="56">
        <v>104</v>
      </c>
      <c r="M52" s="56">
        <v>9261</v>
      </c>
      <c r="N52" s="56">
        <v>4450</v>
      </c>
      <c r="O52" s="56">
        <v>577</v>
      </c>
      <c r="P52" s="56">
        <v>1562</v>
      </c>
      <c r="Q52" s="56">
        <v>1099</v>
      </c>
      <c r="R52" s="56" t="s">
        <v>70</v>
      </c>
      <c r="S52" s="56">
        <v>3523</v>
      </c>
      <c r="T52" s="56">
        <v>325</v>
      </c>
      <c r="U52" s="56">
        <v>1358</v>
      </c>
      <c r="V52" s="56">
        <v>655</v>
      </c>
      <c r="W52" s="56" t="s">
        <v>70</v>
      </c>
      <c r="X52" s="56">
        <v>1493</v>
      </c>
      <c r="Y52" s="56">
        <v>1180</v>
      </c>
      <c r="Z52" s="56">
        <v>346</v>
      </c>
      <c r="AA52" s="56">
        <v>647</v>
      </c>
      <c r="AB52" s="56">
        <v>1163</v>
      </c>
      <c r="AC52" s="56">
        <v>4275</v>
      </c>
      <c r="AD52" s="56">
        <v>335</v>
      </c>
      <c r="AE52" s="56">
        <v>5583</v>
      </c>
      <c r="AF52" s="56">
        <v>3565</v>
      </c>
      <c r="AG52" s="56" t="s">
        <v>70</v>
      </c>
      <c r="AH52" s="56">
        <v>266</v>
      </c>
      <c r="AI52" s="56">
        <v>182</v>
      </c>
      <c r="AJ52" s="56">
        <v>10508</v>
      </c>
      <c r="AK52" s="56">
        <v>866</v>
      </c>
      <c r="AL52" s="56">
        <f t="shared" ref="AL52" si="1">SUM(AL50:AL51)</f>
        <v>460020</v>
      </c>
      <c r="AM52" s="34"/>
    </row>
    <row r="53" spans="1:39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2:AO52"/>
  <sheetViews>
    <sheetView zoomScale="50" zoomScaleNormal="50" workbookViewId="0">
      <selection activeCell="AO52" sqref="A2:AO52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2" spans="1:4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4"/>
      <c r="Q2" s="34"/>
      <c r="R2" s="3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4"/>
      <c r="AM2" s="34"/>
      <c r="AN2" s="34"/>
      <c r="AO2" s="34"/>
    </row>
    <row r="3" spans="1:4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x14ac:dyDescent="0.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3">
      <c r="A29" s="34"/>
      <c r="C29" s="14" t="s">
        <v>0</v>
      </c>
      <c r="D29" s="14" t="s">
        <v>1</v>
      </c>
      <c r="E29" s="14" t="s">
        <v>2</v>
      </c>
      <c r="F29" s="14" t="s">
        <v>3</v>
      </c>
      <c r="G29" s="14" t="s">
        <v>4</v>
      </c>
      <c r="H29" s="14" t="s">
        <v>5</v>
      </c>
      <c r="I29" s="37" t="s">
        <v>6</v>
      </c>
      <c r="J29" s="37" t="s">
        <v>7</v>
      </c>
      <c r="K29" s="37" t="s">
        <v>8</v>
      </c>
      <c r="L29" s="37" t="s">
        <v>9</v>
      </c>
      <c r="M29" s="37" t="s">
        <v>10</v>
      </c>
      <c r="N29" s="37" t="s">
        <v>11</v>
      </c>
      <c r="O29" s="37" t="s">
        <v>12</v>
      </c>
      <c r="P29" s="37" t="s">
        <v>13</v>
      </c>
      <c r="Q29" s="37" t="s">
        <v>14</v>
      </c>
      <c r="R29" s="37" t="s">
        <v>15</v>
      </c>
      <c r="S29" s="37" t="s">
        <v>16</v>
      </c>
      <c r="T29" s="37" t="s">
        <v>17</v>
      </c>
      <c r="U29" s="37" t="s">
        <v>18</v>
      </c>
      <c r="V29" s="37" t="s">
        <v>19</v>
      </c>
      <c r="W29" s="37" t="s">
        <v>20</v>
      </c>
      <c r="X29" s="37" t="s">
        <v>21</v>
      </c>
      <c r="Y29" s="37" t="s">
        <v>22</v>
      </c>
      <c r="Z29" s="37" t="s">
        <v>23</v>
      </c>
      <c r="AA29" s="37" t="s">
        <v>24</v>
      </c>
      <c r="AB29" s="37" t="s">
        <v>25</v>
      </c>
      <c r="AC29" s="37" t="s">
        <v>26</v>
      </c>
      <c r="AD29" s="37" t="s">
        <v>27</v>
      </c>
      <c r="AE29" s="37" t="s">
        <v>28</v>
      </c>
      <c r="AF29" s="37" t="s">
        <v>29</v>
      </c>
      <c r="AG29" s="37" t="s">
        <v>30</v>
      </c>
      <c r="AH29" s="38" t="s">
        <v>31</v>
      </c>
      <c r="AI29" s="38" t="s">
        <v>32</v>
      </c>
      <c r="AJ29" s="38" t="s">
        <v>33</v>
      </c>
      <c r="AK29" s="39" t="s">
        <v>34</v>
      </c>
      <c r="AL29" s="40" t="s">
        <v>35</v>
      </c>
      <c r="AM29" s="34"/>
      <c r="AN29" s="34"/>
      <c r="AO29" s="34"/>
    </row>
    <row r="30" spans="1:41" ht="14.25" hidden="1" customHeight="1" x14ac:dyDescent="0.3">
      <c r="A30" s="34"/>
      <c r="B30" s="1" t="s">
        <v>0</v>
      </c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1"/>
      <c r="P30" s="41"/>
      <c r="Q30" s="41"/>
      <c r="R30" s="41"/>
      <c r="S30" s="41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4"/>
      <c r="AN30" s="34"/>
      <c r="AO30" s="34"/>
    </row>
    <row r="31" spans="1:41" hidden="1" x14ac:dyDescent="0.3">
      <c r="A31" s="34"/>
      <c r="B31" s="1" t="s">
        <v>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34"/>
      <c r="AN31" s="34"/>
      <c r="AO31" s="34"/>
    </row>
    <row r="32" spans="1:41" hidden="1" x14ac:dyDescent="0.3">
      <c r="A32" s="34"/>
      <c r="B32" s="1" t="s">
        <v>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34"/>
      <c r="AN32" s="34"/>
      <c r="AO32" s="34"/>
    </row>
    <row r="33" spans="1:41" hidden="1" x14ac:dyDescent="0.3">
      <c r="A33" s="34"/>
      <c r="B33" s="1" t="s">
        <v>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34"/>
      <c r="AN33" s="34"/>
      <c r="AO33" s="34"/>
    </row>
    <row r="34" spans="1:41" hidden="1" x14ac:dyDescent="0.3">
      <c r="A34" s="34"/>
      <c r="B34" s="1" t="s">
        <v>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34"/>
      <c r="AN34" s="34"/>
      <c r="AO34" s="34"/>
    </row>
    <row r="35" spans="1:41" hidden="1" x14ac:dyDescent="0.3">
      <c r="A35" s="34"/>
      <c r="B35" s="1" t="s">
        <v>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34"/>
      <c r="AN35" s="34"/>
      <c r="AO35" s="34"/>
    </row>
    <row r="36" spans="1:41" hidden="1" x14ac:dyDescent="0.3">
      <c r="A36" s="34"/>
      <c r="B36" s="1" t="s">
        <v>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34"/>
      <c r="AN36" s="34"/>
      <c r="AO36" s="34"/>
    </row>
    <row r="37" spans="1:41" hidden="1" x14ac:dyDescent="0.3">
      <c r="A37" s="34"/>
      <c r="B37" s="1" t="s">
        <v>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34"/>
      <c r="AN37" s="34"/>
      <c r="AO37" s="34"/>
    </row>
    <row r="38" spans="1:41" hidden="1" x14ac:dyDescent="0.3">
      <c r="A38" s="34"/>
      <c r="B38" s="1" t="s">
        <v>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4"/>
      <c r="AN38" s="34"/>
      <c r="AO38" s="34"/>
    </row>
    <row r="39" spans="1:41" hidden="1" x14ac:dyDescent="0.3">
      <c r="A39" s="34"/>
      <c r="B39" s="1" t="s">
        <v>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34"/>
      <c r="AN39" s="34"/>
      <c r="AO39" s="34"/>
    </row>
    <row r="40" spans="1:41" hidden="1" x14ac:dyDescent="0.3">
      <c r="A40" s="34"/>
      <c r="B40" s="1" t="s">
        <v>10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34"/>
      <c r="AN40" s="34"/>
      <c r="AO40" s="34"/>
    </row>
    <row r="41" spans="1:41" hidden="1" x14ac:dyDescent="0.3">
      <c r="A41" s="34"/>
      <c r="B41" s="1" t="s">
        <v>11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34"/>
      <c r="AN41" s="34"/>
      <c r="AO41" s="34"/>
    </row>
    <row r="42" spans="1:41" hidden="1" x14ac:dyDescent="0.3">
      <c r="A42" s="34"/>
      <c r="B42" s="1" t="s">
        <v>12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4"/>
      <c r="AN42" s="34"/>
      <c r="AO42" s="34"/>
    </row>
    <row r="43" spans="1:41" hidden="1" x14ac:dyDescent="0.3">
      <c r="A43" s="34"/>
      <c r="B43" s="1" t="s">
        <v>13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4"/>
      <c r="AN43" s="34"/>
      <c r="AO43" s="34"/>
    </row>
    <row r="44" spans="1:41" hidden="1" x14ac:dyDescent="0.3">
      <c r="A44" s="34"/>
      <c r="B44" s="1" t="s">
        <v>14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4"/>
      <c r="AN44" s="34"/>
      <c r="AO44" s="34"/>
    </row>
    <row r="45" spans="1:41" hidden="1" x14ac:dyDescent="0.3">
      <c r="A45" s="34"/>
      <c r="B45" s="1" t="s">
        <v>15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4"/>
      <c r="AN45" s="34"/>
      <c r="AO45" s="34"/>
    </row>
    <row r="46" spans="1:41" hidden="1" x14ac:dyDescent="0.3">
      <c r="A46" s="34"/>
      <c r="B46" s="1" t="s">
        <v>16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4"/>
      <c r="AN46" s="34"/>
      <c r="AO46" s="34"/>
    </row>
    <row r="47" spans="1:41" hidden="1" x14ac:dyDescent="0.3">
      <c r="A47" s="34"/>
      <c r="B47" s="1" t="s">
        <v>17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4"/>
      <c r="AN47" s="34"/>
      <c r="AO47" s="34"/>
    </row>
    <row r="48" spans="1:41" hidden="1" x14ac:dyDescent="0.3">
      <c r="A48" s="34"/>
      <c r="B48" s="1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4"/>
      <c r="AN48" s="34"/>
      <c r="AO48" s="34"/>
    </row>
    <row r="49" spans="1:41" x14ac:dyDescent="0.3">
      <c r="A49" s="34"/>
      <c r="B49" s="46" t="s">
        <v>36</v>
      </c>
      <c r="C49" s="58">
        <v>236</v>
      </c>
      <c r="D49" s="58">
        <v>38</v>
      </c>
      <c r="E49" s="58">
        <v>137</v>
      </c>
      <c r="F49" s="58">
        <v>369</v>
      </c>
      <c r="G49" s="58">
        <v>52</v>
      </c>
      <c r="H49" s="58">
        <v>140</v>
      </c>
      <c r="I49" s="58">
        <v>4</v>
      </c>
      <c r="J49" s="58" t="s">
        <v>69</v>
      </c>
      <c r="K49" s="58">
        <v>6</v>
      </c>
      <c r="L49" s="58">
        <v>4</v>
      </c>
      <c r="M49" s="58">
        <v>46</v>
      </c>
      <c r="N49" s="58">
        <v>28</v>
      </c>
      <c r="O49" s="58">
        <v>4</v>
      </c>
      <c r="P49" s="58">
        <v>10</v>
      </c>
      <c r="Q49" s="58">
        <v>8</v>
      </c>
      <c r="R49" s="58" t="s">
        <v>69</v>
      </c>
      <c r="S49" s="58">
        <v>24</v>
      </c>
      <c r="T49" s="58">
        <v>2</v>
      </c>
      <c r="U49" s="58">
        <v>10</v>
      </c>
      <c r="V49" s="58">
        <v>4</v>
      </c>
      <c r="W49" s="58" t="s">
        <v>69</v>
      </c>
      <c r="X49" s="58">
        <v>10</v>
      </c>
      <c r="Y49" s="58">
        <v>8</v>
      </c>
      <c r="Z49" s="58">
        <v>2</v>
      </c>
      <c r="AA49" s="58">
        <v>8</v>
      </c>
      <c r="AB49" s="58">
        <v>8</v>
      </c>
      <c r="AC49" s="58">
        <v>28</v>
      </c>
      <c r="AD49" s="58">
        <v>2</v>
      </c>
      <c r="AE49" s="58">
        <v>36</v>
      </c>
      <c r="AF49" s="58">
        <v>24</v>
      </c>
      <c r="AG49" s="58" t="s">
        <v>69</v>
      </c>
      <c r="AH49" s="61">
        <v>4</v>
      </c>
      <c r="AI49" s="61">
        <v>4</v>
      </c>
      <c r="AJ49" s="61">
        <v>92</v>
      </c>
      <c r="AK49" s="61">
        <v>4</v>
      </c>
      <c r="AL49" s="63">
        <f>SUM(C49:AK49)</f>
        <v>1352</v>
      </c>
      <c r="AM49" s="34"/>
      <c r="AN49" s="34"/>
      <c r="AO49" s="34"/>
    </row>
    <row r="50" spans="1:41" x14ac:dyDescent="0.3">
      <c r="A50" s="34"/>
      <c r="B50" s="47" t="s">
        <v>37</v>
      </c>
      <c r="C50" s="58">
        <v>804</v>
      </c>
      <c r="D50" s="58" t="s">
        <v>71</v>
      </c>
      <c r="E50" s="58">
        <v>63</v>
      </c>
      <c r="F50" s="58">
        <v>282</v>
      </c>
      <c r="G50" s="58">
        <v>8</v>
      </c>
      <c r="H50" s="58">
        <v>185</v>
      </c>
      <c r="I50" s="58" t="s">
        <v>69</v>
      </c>
      <c r="J50" s="58" t="s">
        <v>70</v>
      </c>
      <c r="K50" s="58" t="s">
        <v>70</v>
      </c>
      <c r="L50" s="58" t="s">
        <v>70</v>
      </c>
      <c r="M50" s="58">
        <v>16</v>
      </c>
      <c r="N50" s="58" t="s">
        <v>69</v>
      </c>
      <c r="O50" s="58" t="s">
        <v>70</v>
      </c>
      <c r="P50" s="58" t="s">
        <v>70</v>
      </c>
      <c r="Q50" s="58" t="s">
        <v>70</v>
      </c>
      <c r="R50" s="58" t="s">
        <v>70</v>
      </c>
      <c r="S50" s="58" t="s">
        <v>70</v>
      </c>
      <c r="T50" s="58" t="s">
        <v>70</v>
      </c>
      <c r="U50" s="58" t="s">
        <v>70</v>
      </c>
      <c r="V50" s="58" t="s">
        <v>70</v>
      </c>
      <c r="W50" s="58" t="s">
        <v>70</v>
      </c>
      <c r="X50" s="58" t="s">
        <v>70</v>
      </c>
      <c r="Y50" s="58" t="s">
        <v>70</v>
      </c>
      <c r="Z50" s="58" t="s">
        <v>70</v>
      </c>
      <c r="AA50" s="58" t="s">
        <v>70</v>
      </c>
      <c r="AB50" s="58" t="s">
        <v>70</v>
      </c>
      <c r="AC50" s="58" t="s">
        <v>70</v>
      </c>
      <c r="AD50" s="58" t="s">
        <v>70</v>
      </c>
      <c r="AE50" s="58" t="s">
        <v>70</v>
      </c>
      <c r="AF50" s="58" t="s">
        <v>70</v>
      </c>
      <c r="AG50" s="58" t="s">
        <v>70</v>
      </c>
      <c r="AH50" s="61" t="s">
        <v>70</v>
      </c>
      <c r="AI50" s="61" t="s">
        <v>70</v>
      </c>
      <c r="AJ50" s="61">
        <v>14</v>
      </c>
      <c r="AK50" s="61">
        <v>4</v>
      </c>
      <c r="AL50" s="63">
        <f t="shared" ref="AL50" si="0">SUM(C50:AK50)</f>
        <v>1376</v>
      </c>
      <c r="AM50" s="34"/>
      <c r="AN50" s="34"/>
      <c r="AO50" s="34"/>
    </row>
    <row r="51" spans="1:41" x14ac:dyDescent="0.3">
      <c r="A51" s="34"/>
      <c r="B51" s="36" t="s">
        <v>35</v>
      </c>
      <c r="C51" s="62">
        <v>1040</v>
      </c>
      <c r="D51" s="62">
        <v>38</v>
      </c>
      <c r="E51" s="62">
        <v>200</v>
      </c>
      <c r="F51" s="62">
        <v>651</v>
      </c>
      <c r="G51" s="62">
        <v>60</v>
      </c>
      <c r="H51" s="62">
        <v>325</v>
      </c>
      <c r="I51" s="62">
        <v>4</v>
      </c>
      <c r="J51" s="62" t="s">
        <v>69</v>
      </c>
      <c r="K51" s="62">
        <v>6</v>
      </c>
      <c r="L51" s="62">
        <v>4</v>
      </c>
      <c r="M51" s="62">
        <v>62</v>
      </c>
      <c r="N51" s="62">
        <v>28</v>
      </c>
      <c r="O51" s="62">
        <v>4</v>
      </c>
      <c r="P51" s="62">
        <v>10</v>
      </c>
      <c r="Q51" s="62">
        <v>8</v>
      </c>
      <c r="R51" s="62" t="s">
        <v>69</v>
      </c>
      <c r="S51" s="62">
        <v>24</v>
      </c>
      <c r="T51" s="62">
        <v>2</v>
      </c>
      <c r="U51" s="62">
        <v>10</v>
      </c>
      <c r="V51" s="62">
        <v>4</v>
      </c>
      <c r="W51" s="62" t="s">
        <v>69</v>
      </c>
      <c r="X51" s="62">
        <v>10</v>
      </c>
      <c r="Y51" s="62">
        <v>8</v>
      </c>
      <c r="Z51" s="62">
        <v>2</v>
      </c>
      <c r="AA51" s="62">
        <v>8</v>
      </c>
      <c r="AB51" s="62">
        <v>8</v>
      </c>
      <c r="AC51" s="62">
        <v>28</v>
      </c>
      <c r="AD51" s="62">
        <v>2</v>
      </c>
      <c r="AE51" s="62">
        <v>36</v>
      </c>
      <c r="AF51" s="62">
        <v>24</v>
      </c>
      <c r="AG51" s="62" t="s">
        <v>69</v>
      </c>
      <c r="AH51" s="62">
        <v>4</v>
      </c>
      <c r="AI51" s="62">
        <v>4</v>
      </c>
      <c r="AJ51" s="62">
        <v>106</v>
      </c>
      <c r="AK51" s="62">
        <v>8</v>
      </c>
      <c r="AL51" s="62">
        <f t="shared" ref="AL51" si="1">SUM(AL49:AL50)</f>
        <v>2728</v>
      </c>
      <c r="AM51" s="34"/>
      <c r="AN51" s="34"/>
      <c r="AO51" s="34"/>
    </row>
    <row r="52" spans="1:4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abSelected="1" topLeftCell="A4" zoomScale="55" zoomScaleNormal="55" zoomScaleSheetLayoutView="70" workbookViewId="0">
      <selection activeCell="E56" sqref="E56"/>
    </sheetView>
  </sheetViews>
  <sheetFormatPr defaultColWidth="9" defaultRowHeight="14" x14ac:dyDescent="0.3"/>
  <cols>
    <col min="1" max="1" width="13.08203125" style="1" bestFit="1" customWidth="1"/>
    <col min="2" max="2" width="12.08203125" style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16384" width="9" style="1"/>
  </cols>
  <sheetData>
    <row r="1" spans="1:31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1" s="31" customFormat="1" hidden="1" x14ac:dyDescent="0.3">
      <c r="A3" s="30"/>
      <c r="B3" s="25">
        <v>45463</v>
      </c>
      <c r="C3" s="25">
        <v>45464</v>
      </c>
      <c r="D3" s="25">
        <v>45465</v>
      </c>
      <c r="E3" s="25">
        <v>45466</v>
      </c>
      <c r="F3" s="25">
        <v>45467</v>
      </c>
      <c r="G3" s="25">
        <v>45468</v>
      </c>
      <c r="H3" s="25">
        <v>45469</v>
      </c>
      <c r="I3" s="25">
        <v>45470</v>
      </c>
      <c r="J3" s="25">
        <v>45471</v>
      </c>
      <c r="K3" s="25">
        <v>45472</v>
      </c>
      <c r="L3" s="25">
        <v>45473</v>
      </c>
      <c r="M3" s="25">
        <v>45474</v>
      </c>
      <c r="N3" s="25">
        <v>45475</v>
      </c>
      <c r="O3" s="25">
        <v>45476</v>
      </c>
      <c r="P3" s="25">
        <v>45477</v>
      </c>
      <c r="Q3" s="25">
        <v>45478</v>
      </c>
      <c r="R3" s="25">
        <v>45479</v>
      </c>
      <c r="S3" s="25">
        <v>45480</v>
      </c>
      <c r="T3" s="25">
        <v>45481</v>
      </c>
      <c r="U3" s="25">
        <v>45482</v>
      </c>
      <c r="V3" s="25">
        <v>45483</v>
      </c>
      <c r="W3" s="25">
        <v>45484</v>
      </c>
      <c r="X3" s="25">
        <v>45485</v>
      </c>
      <c r="Y3" s="25">
        <v>45486</v>
      </c>
      <c r="Z3" s="25">
        <v>45487</v>
      </c>
      <c r="AA3" s="25">
        <v>45488</v>
      </c>
      <c r="AB3" s="25">
        <v>45489</v>
      </c>
      <c r="AC3" s="25">
        <v>45490</v>
      </c>
      <c r="AD3" s="25">
        <v>45491</v>
      </c>
      <c r="AE3" s="25">
        <v>45492</v>
      </c>
    </row>
    <row r="4" spans="1:31" s="31" customFormat="1" x14ac:dyDescent="0.3">
      <c r="A4" s="30"/>
      <c r="B4" s="57">
        <v>45631</v>
      </c>
      <c r="C4" s="57">
        <v>45632</v>
      </c>
      <c r="D4" s="57">
        <v>45633</v>
      </c>
      <c r="E4" s="57">
        <v>45634</v>
      </c>
      <c r="F4" s="57">
        <v>45635</v>
      </c>
      <c r="G4" s="57">
        <v>45636</v>
      </c>
      <c r="H4" s="57">
        <v>45637</v>
      </c>
      <c r="I4" s="57">
        <v>45638</v>
      </c>
      <c r="J4" s="57">
        <v>45639</v>
      </c>
      <c r="K4" s="57">
        <v>45640</v>
      </c>
      <c r="L4" s="57">
        <v>45641</v>
      </c>
      <c r="M4" s="57">
        <v>45642</v>
      </c>
      <c r="N4" s="57">
        <v>45643</v>
      </c>
      <c r="O4" s="57">
        <v>45644</v>
      </c>
      <c r="P4" s="57">
        <v>45645</v>
      </c>
      <c r="Q4" s="57">
        <v>45646</v>
      </c>
      <c r="R4" s="57">
        <v>45647</v>
      </c>
      <c r="S4" s="57">
        <v>45648</v>
      </c>
      <c r="T4" s="57">
        <v>45649</v>
      </c>
      <c r="U4" s="57">
        <v>45650</v>
      </c>
      <c r="V4" s="57">
        <v>45651</v>
      </c>
      <c r="W4" s="57">
        <v>45652</v>
      </c>
      <c r="X4" s="57">
        <v>45653</v>
      </c>
      <c r="Y4" s="57">
        <v>45654</v>
      </c>
      <c r="Z4" s="57">
        <v>45655</v>
      </c>
      <c r="AA4" s="57">
        <v>45656</v>
      </c>
      <c r="AB4" s="57">
        <v>45657</v>
      </c>
      <c r="AC4" s="57">
        <v>45658</v>
      </c>
      <c r="AD4" s="57">
        <v>45659</v>
      </c>
      <c r="AE4" s="57">
        <v>45660</v>
      </c>
    </row>
    <row r="5" spans="1:31" x14ac:dyDescent="0.3">
      <c r="A5" s="7" t="s">
        <v>36</v>
      </c>
      <c r="B5" s="13">
        <v>180511</v>
      </c>
      <c r="C5" s="13">
        <v>183142</v>
      </c>
      <c r="D5" s="13">
        <v>180897</v>
      </c>
      <c r="E5" s="13">
        <v>186049</v>
      </c>
      <c r="F5" s="13">
        <v>182259</v>
      </c>
      <c r="G5" s="13">
        <v>184944</v>
      </c>
      <c r="H5" s="13">
        <v>179972</v>
      </c>
      <c r="I5" s="13">
        <v>182584</v>
      </c>
      <c r="J5" s="13">
        <v>192686</v>
      </c>
      <c r="K5" s="13">
        <v>191089</v>
      </c>
      <c r="L5" s="13">
        <v>200107</v>
      </c>
      <c r="M5" s="13">
        <v>194641</v>
      </c>
      <c r="N5" s="13">
        <v>186445</v>
      </c>
      <c r="O5" s="13">
        <v>192315</v>
      </c>
      <c r="P5" s="13">
        <v>196619</v>
      </c>
      <c r="Q5" s="13">
        <v>205717</v>
      </c>
      <c r="R5" s="13">
        <v>199852</v>
      </c>
      <c r="S5" s="13">
        <v>199306</v>
      </c>
      <c r="T5" s="13">
        <v>196298</v>
      </c>
      <c r="U5" s="13">
        <v>189886</v>
      </c>
      <c r="V5" s="13">
        <v>191735</v>
      </c>
      <c r="W5" s="13">
        <v>198396</v>
      </c>
      <c r="X5" s="13">
        <v>210233</v>
      </c>
      <c r="Y5" s="13">
        <v>209094</v>
      </c>
      <c r="Z5" s="13">
        <v>204288</v>
      </c>
      <c r="AA5" s="13">
        <v>206666</v>
      </c>
      <c r="AB5" s="13">
        <v>196839</v>
      </c>
      <c r="AC5" s="13">
        <v>202593</v>
      </c>
      <c r="AD5" s="13">
        <v>205197</v>
      </c>
      <c r="AE5" s="13">
        <v>201202</v>
      </c>
    </row>
    <row r="6" spans="1:31" x14ac:dyDescent="0.3">
      <c r="A6" s="8" t="s">
        <v>37</v>
      </c>
      <c r="B6" s="13">
        <v>235546</v>
      </c>
      <c r="C6" s="13">
        <v>236654</v>
      </c>
      <c r="D6" s="13">
        <v>244870</v>
      </c>
      <c r="E6" s="13">
        <v>246798</v>
      </c>
      <c r="F6" s="13">
        <v>239156</v>
      </c>
      <c r="G6" s="13">
        <v>236389</v>
      </c>
      <c r="H6" s="13">
        <v>229718</v>
      </c>
      <c r="I6" s="13">
        <v>235548</v>
      </c>
      <c r="J6" s="13">
        <v>247472</v>
      </c>
      <c r="K6" s="13">
        <v>256385</v>
      </c>
      <c r="L6" s="13">
        <v>262806</v>
      </c>
      <c r="M6" s="13">
        <v>253515</v>
      </c>
      <c r="N6" s="13">
        <v>240305</v>
      </c>
      <c r="O6" s="13">
        <v>247802</v>
      </c>
      <c r="P6" s="13">
        <v>249647</v>
      </c>
      <c r="Q6" s="13">
        <v>262659</v>
      </c>
      <c r="R6" s="13">
        <v>261164</v>
      </c>
      <c r="S6" s="13">
        <v>266273</v>
      </c>
      <c r="T6" s="13">
        <v>256261</v>
      </c>
      <c r="U6" s="13">
        <v>244409</v>
      </c>
      <c r="V6" s="13">
        <v>245557</v>
      </c>
      <c r="W6" s="13">
        <v>256310</v>
      </c>
      <c r="X6" s="13">
        <v>262946</v>
      </c>
      <c r="Y6" s="13">
        <v>269443</v>
      </c>
      <c r="Z6" s="13">
        <v>271836</v>
      </c>
      <c r="AA6" s="13">
        <v>258101</v>
      </c>
      <c r="AB6" s="13">
        <v>244120</v>
      </c>
      <c r="AC6" s="13">
        <v>247125</v>
      </c>
      <c r="AD6" s="13">
        <v>260705</v>
      </c>
      <c r="AE6" s="13">
        <v>258818</v>
      </c>
    </row>
    <row r="7" spans="1:31" x14ac:dyDescent="0.3">
      <c r="A7" s="13" t="s">
        <v>35</v>
      </c>
      <c r="B7" s="13">
        <v>386908</v>
      </c>
      <c r="C7" s="13">
        <v>419796</v>
      </c>
      <c r="D7" s="13">
        <v>425767</v>
      </c>
      <c r="E7" s="13">
        <v>432847</v>
      </c>
      <c r="F7" s="13">
        <v>421415</v>
      </c>
      <c r="G7" s="13">
        <v>421333</v>
      </c>
      <c r="H7" s="13">
        <v>409690</v>
      </c>
      <c r="I7" s="13">
        <v>418132</v>
      </c>
      <c r="J7" s="13">
        <v>440158</v>
      </c>
      <c r="K7" s="13">
        <v>447474</v>
      </c>
      <c r="L7" s="13">
        <v>462913</v>
      </c>
      <c r="M7" s="13">
        <v>448156</v>
      </c>
      <c r="N7" s="13">
        <v>426750</v>
      </c>
      <c r="O7" s="13">
        <v>440117</v>
      </c>
      <c r="P7" s="13">
        <v>446266</v>
      </c>
      <c r="Q7" s="13">
        <v>468376</v>
      </c>
      <c r="R7" s="13">
        <v>461016</v>
      </c>
      <c r="S7" s="13">
        <v>465579</v>
      </c>
      <c r="T7" s="13">
        <v>452559</v>
      </c>
      <c r="U7" s="13">
        <v>434295</v>
      </c>
      <c r="V7" s="13">
        <v>437292</v>
      </c>
      <c r="W7" s="13">
        <v>454706</v>
      </c>
      <c r="X7" s="13">
        <v>473179</v>
      </c>
      <c r="Y7" s="13">
        <v>478537</v>
      </c>
      <c r="Z7" s="13">
        <v>476124</v>
      </c>
      <c r="AA7" s="13">
        <v>464767</v>
      </c>
      <c r="AB7" s="13">
        <v>440959</v>
      </c>
      <c r="AC7" s="13">
        <v>449718</v>
      </c>
      <c r="AD7" s="13">
        <v>465902</v>
      </c>
      <c r="AE7" s="13">
        <v>460020</v>
      </c>
    </row>
    <row r="8" spans="1:3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3">
      <c r="A9" s="24"/>
      <c r="B9" s="32"/>
    </row>
    <row r="10" spans="1:31" x14ac:dyDescent="0.3">
      <c r="A10" s="5"/>
      <c r="B10" s="33"/>
    </row>
    <row r="11" spans="1:31" x14ac:dyDescent="0.3">
      <c r="A11" s="5"/>
    </row>
    <row r="12" spans="1:31" x14ac:dyDescent="0.3">
      <c r="A12" s="5"/>
    </row>
    <row r="13" spans="1:31" x14ac:dyDescent="0.3">
      <c r="A13" s="5"/>
    </row>
    <row r="14" spans="1:31" x14ac:dyDescent="0.3">
      <c r="A14" s="5"/>
    </row>
    <row r="15" spans="1:31" x14ac:dyDescent="0.3">
      <c r="A15" s="5"/>
    </row>
    <row r="16" spans="1:31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1" priority="1" timePeriod="lastMonth">
      <formula>AND(MONTH(B4)=MONTH(EDATE(TODAY(),0-1)),YEAR(B4)=YEAR(EDATE(TODAY(),0-1)))</formula>
    </cfRule>
    <cfRule type="timePeriod" dxfId="0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6" width="15.08203125" style="3" customWidth="1"/>
    <col min="17" max="29" width="9" style="3"/>
    <col min="30" max="30" width="119.08203125" style="3" customWidth="1"/>
    <col min="31" max="16384" width="9" style="3"/>
  </cols>
  <sheetData>
    <row r="2" spans="1:30" x14ac:dyDescent="0.3">
      <c r="D2" s="6"/>
    </row>
    <row r="4" spans="1:30" x14ac:dyDescent="0.3">
      <c r="C4" s="6"/>
      <c r="D4" s="21">
        <v>45292</v>
      </c>
      <c r="E4" s="21">
        <v>45323</v>
      </c>
      <c r="F4" s="21">
        <v>45352</v>
      </c>
      <c r="G4" s="21">
        <v>45383</v>
      </c>
      <c r="H4" s="21">
        <v>45413</v>
      </c>
      <c r="I4" s="21">
        <v>45445</v>
      </c>
      <c r="J4" s="21">
        <v>45476</v>
      </c>
      <c r="K4" s="21">
        <v>45507</v>
      </c>
      <c r="L4" s="21">
        <v>45538</v>
      </c>
      <c r="M4" s="21">
        <v>45568</v>
      </c>
      <c r="N4" s="21">
        <v>45600</v>
      </c>
      <c r="O4" s="21">
        <v>45631</v>
      </c>
    </row>
    <row r="5" spans="1:30" x14ac:dyDescent="0.3">
      <c r="A5" s="4"/>
      <c r="B5" s="4"/>
      <c r="C5" s="9" t="s">
        <v>36</v>
      </c>
      <c r="D5" s="10">
        <v>5726778</v>
      </c>
      <c r="E5" s="17">
        <v>5273841</v>
      </c>
      <c r="F5" s="17">
        <v>5452156</v>
      </c>
      <c r="G5" s="17">
        <v>5204559</v>
      </c>
      <c r="H5" s="17">
        <v>4883700</v>
      </c>
      <c r="I5" s="17">
        <v>4462006</v>
      </c>
      <c r="J5" s="17">
        <v>5063282</v>
      </c>
      <c r="K5" s="23">
        <v>5088364</v>
      </c>
      <c r="L5" s="23">
        <v>4277072</v>
      </c>
      <c r="M5" s="23">
        <v>5127094</v>
      </c>
      <c r="N5" s="23">
        <v>5514168</v>
      </c>
      <c r="O5" s="23">
        <v>5926302</v>
      </c>
    </row>
    <row r="6" spans="1:30" x14ac:dyDescent="0.3">
      <c r="A6" s="4"/>
      <c r="B6" s="4"/>
      <c r="C6" s="11" t="s">
        <v>37</v>
      </c>
      <c r="D6" s="10">
        <v>6631466</v>
      </c>
      <c r="E6" s="17">
        <v>6516915</v>
      </c>
      <c r="F6" s="17">
        <v>6574140</v>
      </c>
      <c r="G6" s="17">
        <v>6233452</v>
      </c>
      <c r="H6" s="17">
        <v>5726133</v>
      </c>
      <c r="I6" s="17">
        <v>5608750</v>
      </c>
      <c r="J6" s="17">
        <v>6317029</v>
      </c>
      <c r="K6" s="23">
        <v>6375771</v>
      </c>
      <c r="L6" s="23">
        <v>5362921</v>
      </c>
      <c r="M6" s="23">
        <v>6177496</v>
      </c>
      <c r="N6" s="23">
        <v>6768202</v>
      </c>
      <c r="O6" s="23">
        <v>7688093</v>
      </c>
    </row>
    <row r="7" spans="1:30" x14ac:dyDescent="0.3">
      <c r="C7" s="12" t="s">
        <v>38</v>
      </c>
      <c r="D7" s="10">
        <v>12358244</v>
      </c>
      <c r="E7" s="17">
        <v>11790756</v>
      </c>
      <c r="F7" s="17">
        <v>12026296</v>
      </c>
      <c r="G7" s="17">
        <v>11438011</v>
      </c>
      <c r="H7" s="17">
        <v>10609833</v>
      </c>
      <c r="I7" s="17">
        <v>10070756</v>
      </c>
      <c r="J7" s="17">
        <v>11380311</v>
      </c>
      <c r="K7" s="23">
        <v>11464135</v>
      </c>
      <c r="L7" s="23">
        <v>9639993</v>
      </c>
      <c r="M7" s="23">
        <v>11304590</v>
      </c>
      <c r="N7" s="23">
        <v>12282370</v>
      </c>
      <c r="O7" s="23">
        <v>13566382</v>
      </c>
    </row>
    <row r="8" spans="1:30" x14ac:dyDescent="0.3">
      <c r="A8" s="4"/>
      <c r="B8" s="4"/>
      <c r="C8" s="4"/>
      <c r="AD8" s="6" t="s">
        <v>68</v>
      </c>
    </row>
    <row r="9" spans="1:30" x14ac:dyDescent="0.3">
      <c r="A9" s="4"/>
      <c r="B9" s="4"/>
      <c r="C9" s="4"/>
      <c r="O9" s="16"/>
    </row>
    <row r="10" spans="1:30" x14ac:dyDescent="0.3">
      <c r="P10" s="15"/>
    </row>
    <row r="11" spans="1:30" x14ac:dyDescent="0.3">
      <c r="P11" s="15"/>
    </row>
    <row r="12" spans="1:30" x14ac:dyDescent="0.3">
      <c r="P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29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7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6">
        <f>DAY(Table1[DATE])</f>
        <v>3</v>
      </c>
      <c r="B2" s="26" t="str">
        <f>INDEX(J1:J12,MATCH(MONTH(Table1[DATE]),G1:G12,0))</f>
        <v>Jan</v>
      </c>
      <c r="C2" s="26">
        <f>YEAR(Table1[DATE])</f>
        <v>2025</v>
      </c>
      <c r="D2" s="26">
        <v>2024</v>
      </c>
      <c r="E2" s="28">
        <f>'30-Day PAX'!AE4</f>
        <v>45660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3rd Jan 2025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3rd Jan 2025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3rd Jan 2025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2" t="str">
        <f>A11&amp;TEXT('12-Months PAX'!$D$4,"mmmm")&amp;" "&amp;$D$2</f>
        <v>Total Passengers since January 2024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purl.org/dc/elements/1.1/"/>
    <ds:schemaRef ds:uri="d1f8fc93-d40b-44ac-9772-57f29c0b5a08"/>
    <ds:schemaRef ds:uri="http://purl.org/dc/dcmitype/"/>
    <ds:schemaRef ds:uri="http://schemas.microsoft.com/office/2006/documentManagement/types"/>
    <ds:schemaRef ds:uri="http://schemas.microsoft.com/office/infopath/2007/PartnerControls"/>
    <ds:schemaRef ds:uri="e888b3db-7650-4fb5-87c2-1adeb607d11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2025-01-06T09:26:49Z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