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5\202502\ข้อมูลให้ ITD 20250215\"/>
    </mc:Choice>
  </mc:AlternateContent>
  <xr:revisionPtr revIDLastSave="1" documentId="6_{9CFB1884-4535-4790-BDBF-530EFABC3AAD}" xr6:coauthVersionLast="36" xr6:coauthVersionMax="47" xr10:uidLastSave="{E62BFA1D-B963-4663-80EF-65467233C471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A2" i="240" s="1"/>
  <c r="AL50" i="236"/>
  <c r="AL49" i="236"/>
  <c r="AL51" i="235"/>
  <c r="B11" i="240"/>
  <c r="C2" i="240" l="1"/>
  <c r="B2" i="240"/>
  <c r="B7" i="240" s="1"/>
  <c r="AL52" i="235"/>
  <c r="AL51" i="236"/>
  <c r="B5" i="240" l="1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<sst xmlns="http://schemas.openxmlformats.org/spreadsheetml/2006/main" count="179" uniqueCount="69">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</sst>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  <font>
      <sz val="11"/>
      <color rgb="FF000000"/>
      <name val="Tahoma"/>
      <family val="2"/>
      <scheme val="minor"/>
    </font>
    <font>
      <i/>
      <sz val="11"/>
      <color indexed="8"/>
      <name val="Tahoma"/>
      <family val="2"/>
      <scheme val="minor"/>
    </font>
    <font>
      <b/>
      <sz val="11"/>
      <color indexed="8"/>
      <name val="Tahoma"/>
      <family val="2"/>
      <scheme val="major"/>
    </font>
    <font>
      <b/>
      <sz val="11"/>
      <color indexed="8"/>
      <name val="Tahoma"/>
      <family val="2"/>
      <scheme val="minor"/>
    </font>
    <font>
      <b/>
      <sz val="11"/>
      <color indexed="8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1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7" fillId="14" borderId="3" applyNumberFormat="0" applyAlignment="0" applyProtection="0"/>
    <xf numFmtId="187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10" fillId="0" borderId="0" xfId="1" applyFont="1" applyAlignment="1">
      <alignment vertical="center"/>
    </xf>
    <xf numFmtId="190" fontId="11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3" fillId="0" borderId="0" xfId="1" applyFont="1" applyAlignment="1">
      <alignment vertical="center"/>
    </xf>
    <xf numFmtId="191" fontId="15" fillId="0" borderId="0" xfId="4" applyNumberFormat="1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191" fontId="10" fillId="0" borderId="0" xfId="4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92" fontId="0" fillId="0" borderId="0" xfId="0" applyNumberFormat="1"/>
    <xf numFmtId="0" fontId="16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4" fontId="0" fillId="0" borderId="0" xfId="0" applyNumberFormat="1"/>
    <xf numFmtId="188" fontId="9" fillId="4" borderId="1" xfId="1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5" fillId="0" borderId="0" xfId="4" applyNumberFormat="1" applyFont="1" applyAlignment="1">
      <alignment horizontal="right" vertical="center"/>
    </xf>
    <xf numFmtId="14" fontId="7" fillId="0" borderId="0" xfId="1" applyNumberFormat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0" fontId="7" fillId="15" borderId="0" xfId="1" applyFill="1" applyAlignment="1">
      <alignment vertical="center"/>
    </xf>
    <xf numFmtId="0" fontId="7" fillId="0" borderId="2" xfId="1" applyBorder="1" applyAlignment="1">
      <alignment vertical="center"/>
    </xf>
    <xf numFmtId="188" fontId="16" fillId="4" borderId="2" xfId="1" applyNumberFormat="1" applyFont="1" applyFill="1" applyBorder="1" applyAlignment="1">
      <alignment horizontal="center" vertical="center"/>
    </xf>
    <xf numFmtId="188" fontId="16" fillId="5" borderId="2" xfId="1" applyNumberFormat="1" applyFont="1" applyFill="1" applyBorder="1" applyAlignment="1">
      <alignment horizontal="center" vertical="center"/>
    </xf>
    <xf numFmtId="188" fontId="16" fillId="6" borderId="2" xfId="1" applyNumberFormat="1" applyFont="1" applyFill="1" applyBorder="1" applyAlignment="1">
      <alignment horizontal="center" vertical="center"/>
    </xf>
    <xf numFmtId="189" fontId="16" fillId="7" borderId="2" xfId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vertical="center"/>
    </xf>
    <xf numFmtId="0" fontId="7" fillId="10" borderId="2" xfId="1" applyFill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20" fillId="0" borderId="2" xfId="4" applyNumberFormat="1" applyFont="1" applyBorder="1" applyAlignment="1">
      <alignment horizontal="right" vertical="center"/>
    </xf>
    <xf numFmtId="188" fontId="21" fillId="4" borderId="1" xfId="1" applyNumberFormat="1" applyFont="1" applyFill="1" applyBorder="1" applyAlignment="1">
      <alignment horizontal="center" vertical="center"/>
    </xf>
    <xf numFmtId="37" fontId="20" fillId="0" borderId="2" xfId="4" applyNumberFormat="1" applyFont="1" applyBorder="1" applyAlignment="1">
      <alignment horizontal="right" vertical="center"/>
    </xf>
    <xf numFmtId="37" fontId="15" fillId="0" borderId="2" xfId="4" applyNumberFormat="1" applyFont="1" applyBorder="1" applyAlignment="1">
      <alignment horizontal="right" vertical="center"/>
    </xf>
    <xf numFmtId="3" fontId="18" fillId="0" borderId="2" xfId="0" applyNumberFormat="1" applyFont="1" applyBorder="1"/>
    <xf numFmtId="0" fontId="22" fillId="0" borderId="2" xfId="0" applyFont="1" applyBorder="1"/>
    <xf numFmtId="3" fontId="22" fillId="0" borderId="2" xfId="0" applyNumberFormat="1" applyFont="1" applyBorder="1"/>
    <xf numFmtId="0" fontId="18" fillId="0" borderId="2" xfId="0" applyFont="1" applyBorder="1"/>
    <xf numFmtId="0" fontId="20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/>
    <xf numFmtId="0" fontId="20" fillId="0" borderId="2" xfId="0" applyFont="1" applyBorder="1"/>
    <xf numFmtId="0" fontId="23" fillId="15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2" borderId="2" xfId="3" applyNumberFormat="1" applyFont="1" applyFill="1" applyBorder="1" applyAlignment="1">
      <alignment horizontal="left" vertical="center"/>
    </xf>
    <xf numFmtId="0" fontId="14" fillId="11" borderId="2" xfId="3" applyNumberFormat="1" applyFont="1" applyFill="1" applyBorder="1" applyAlignment="1">
      <alignment horizontal="left" vertical="center"/>
    </xf>
    <xf numFmtId="0" fontId="14" fillId="12" borderId="2" xfId="3" applyNumberFormat="1" applyFont="1" applyFill="1" applyBorder="1" applyAlignment="1">
      <alignment vertical="center"/>
    </xf>
    <xf numFmtId="0" fontId="9" fillId="8" borderId="2" xfId="3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191" fontId="24" fillId="0" borderId="2" xfId="4" applyNumberFormat="1" applyFont="1" applyBorder="1" applyAlignment="1">
      <alignment vertical="center"/>
    </xf>
    <xf numFmtId="191" fontId="25" fillId="0" borderId="2" xfId="1" applyNumberFormat="1" applyFont="1" applyBorder="1" applyAlignment="1">
      <alignment vertical="center"/>
    </xf>
    <xf numFmtId="193" fontId="21" fillId="4" borderId="2" xfId="1" applyNumberFormat="1" applyFont="1" applyFill="1" applyBorder="1" applyAlignment="1">
      <alignment horizontal="center" vertical="center"/>
    </xf>
    <xf numFmtId="191" fontId="1" fillId="0" borderId="2" xfId="4" applyNumberFormat="1" applyFont="1" applyBorder="1" applyAlignment="1">
      <alignment horizontal="left" vertical="center"/>
    </xf>
    <xf numFmtId="0" fontId="7" fillId="0" borderId="4" xfId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190" fontId="1" fillId="15" borderId="0" xfId="3" applyNumberFormat="1" applyFont="1" applyFill="1" applyBorder="1" applyAlignment="1">
      <alignment vertical="center"/>
    </xf>
    <xf numFmtId="190" fontId="1" fillId="0" borderId="2" xfId="3" applyNumberFormat="1" applyFont="1" applyBorder="1" applyAlignment="1">
      <alignment vertical="center"/>
    </xf>
    <xf numFmtId="190" fontId="1" fillId="0" borderId="2" xfId="3" applyNumberFormat="1" applyFont="1" applyFill="1" applyBorder="1" applyAlignment="1">
      <alignment vertical="center"/>
    </xf>
    <xf numFmtId="190" fontId="1" fillId="15" borderId="0" xfId="3" applyNumberFormat="1" applyFont="1" applyFill="1" applyAlignment="1">
      <alignment vertical="center"/>
    </xf>
    <xf numFmtId="190" fontId="1" fillId="0" borderId="0" xfId="3" applyNumberFormat="1" applyFont="1" applyFill="1" applyAlignment="1">
      <alignment vertical="center"/>
    </xf>
    <xf numFmtId="0" fontId="26" fillId="0" borderId="0" xfId="1" applyFont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15th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162809</c:v>
                </c:pt>
                <c:pt idx="1">
                  <c:v>40415</c:v>
                </c:pt>
                <c:pt idx="2">
                  <c:v>35437</c:v>
                </c:pt>
                <c:pt idx="3">
                  <c:v>9199</c:v>
                </c:pt>
                <c:pt idx="4">
                  <c:v>810</c:v>
                </c:pt>
                <c:pt idx="5">
                  <c:v>283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2362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1454</c:v>
                </c:pt>
                <c:pt idx="3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35696</c:v>
                </c:pt>
                <c:pt idx="1">
                  <c:v>55144</c:v>
                </c:pt>
                <c:pt idx="2">
                  <c:v>19576</c:v>
                </c:pt>
                <c:pt idx="3">
                  <c:v>20755</c:v>
                </c:pt>
                <c:pt idx="4">
                  <c:v>8458</c:v>
                </c:pt>
                <c:pt idx="5">
                  <c:v>6097</c:v>
                </c:pt>
                <c:pt idx="6" formatCode="General">
                  <c:v>656</c:v>
                </c:pt>
                <c:pt idx="7" formatCode="General">
                  <c:v>197</c:v>
                </c:pt>
                <c:pt idx="8" formatCode="General">
                  <c:v>91</c:v>
                </c:pt>
                <c:pt idx="9">
                  <c:v>7442</c:v>
                </c:pt>
                <c:pt idx="10">
                  <c:v>4435</c:v>
                </c:pt>
                <c:pt idx="11" formatCode="General">
                  <c:v>319</c:v>
                </c:pt>
                <c:pt idx="12">
                  <c:v>1705</c:v>
                </c:pt>
                <c:pt idx="13">
                  <c:v>1031</c:v>
                </c:pt>
                <c:pt idx="14">
                  <c:v>3086</c:v>
                </c:pt>
                <c:pt idx="15" formatCode="General">
                  <c:v>680</c:v>
                </c:pt>
                <c:pt idx="16">
                  <c:v>1071</c:v>
                </c:pt>
                <c:pt idx="17" formatCode="General">
                  <c:v>684</c:v>
                </c:pt>
                <c:pt idx="18">
                  <c:v>1306</c:v>
                </c:pt>
                <c:pt idx="19">
                  <c:v>965</c:v>
                </c:pt>
                <c:pt idx="20" formatCode="General">
                  <c:v>338</c:v>
                </c:pt>
                <c:pt idx="21" formatCode="General">
                  <c:v>649</c:v>
                </c:pt>
                <c:pt idx="22">
                  <c:v>1040</c:v>
                </c:pt>
                <c:pt idx="23">
                  <c:v>4387</c:v>
                </c:pt>
                <c:pt idx="24" formatCode="General">
                  <c:v>0</c:v>
                </c:pt>
                <c:pt idx="25">
                  <c:v>5919</c:v>
                </c:pt>
                <c:pt idx="26">
                  <c:v>3483</c:v>
                </c:pt>
                <c:pt idx="27" formatCode="General">
                  <c:v>270</c:v>
                </c:pt>
                <c:pt idx="28" formatCode="General">
                  <c:v>169</c:v>
                </c:pt>
                <c:pt idx="29">
                  <c:v>9045</c:v>
                </c:pt>
                <c:pt idx="30" formatCode="General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15th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776</c:v>
                </c:pt>
                <c:pt idx="1">
                  <c:v>258</c:v>
                </c:pt>
                <c:pt idx="2">
                  <c:v>179</c:v>
                </c:pt>
                <c:pt idx="3">
                  <c:v>58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15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th-T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251</c:v>
                </c:pt>
                <c:pt idx="1">
                  <c:v>334</c:v>
                </c:pt>
                <c:pt idx="2">
                  <c:v>135</c:v>
                </c:pt>
                <c:pt idx="3">
                  <c:v>129</c:v>
                </c:pt>
                <c:pt idx="4">
                  <c:v>52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48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26</c:v>
                </c:pt>
                <c:pt idx="24">
                  <c:v>0</c:v>
                </c:pt>
                <c:pt idx="25">
                  <c:v>38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93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15th Feb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45674</c:v>
                </c:pt>
                <c:pt idx="1">
                  <c:v>45675</c:v>
                </c:pt>
                <c:pt idx="2">
                  <c:v>45676</c:v>
                </c:pt>
                <c:pt idx="3">
                  <c:v>45677</c:v>
                </c:pt>
                <c:pt idx="4">
                  <c:v>45678</c:v>
                </c:pt>
                <c:pt idx="5">
                  <c:v>45679</c:v>
                </c:pt>
                <c:pt idx="6">
                  <c:v>45680</c:v>
                </c:pt>
                <c:pt idx="7">
                  <c:v>45681</c:v>
                </c:pt>
                <c:pt idx="8">
                  <c:v>45682</c:v>
                </c:pt>
                <c:pt idx="9">
                  <c:v>45683</c:v>
                </c:pt>
                <c:pt idx="10">
                  <c:v>45684</c:v>
                </c:pt>
                <c:pt idx="11">
                  <c:v>45685</c:v>
                </c:pt>
                <c:pt idx="12">
                  <c:v>45686</c:v>
                </c:pt>
                <c:pt idx="13">
                  <c:v>45687</c:v>
                </c:pt>
                <c:pt idx="14">
                  <c:v>45688</c:v>
                </c:pt>
                <c:pt idx="15">
                  <c:v>45689</c:v>
                </c:pt>
                <c:pt idx="16">
                  <c:v>45690</c:v>
                </c:pt>
                <c:pt idx="17">
                  <c:v>45691</c:v>
                </c:pt>
                <c:pt idx="18">
                  <c:v>45692</c:v>
                </c:pt>
                <c:pt idx="19">
                  <c:v>45693</c:v>
                </c:pt>
                <c:pt idx="20">
                  <c:v>45694</c:v>
                </c:pt>
                <c:pt idx="21">
                  <c:v>45695</c:v>
                </c:pt>
                <c:pt idx="22">
                  <c:v>45696</c:v>
                </c:pt>
                <c:pt idx="23">
                  <c:v>45697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45703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444088</c:v>
                </c:pt>
                <c:pt idx="1">
                  <c:v>447350</c:v>
                </c:pt>
                <c:pt idx="2">
                  <c:v>456900</c:v>
                </c:pt>
                <c:pt idx="3">
                  <c:v>449501</c:v>
                </c:pt>
                <c:pt idx="4">
                  <c:v>432497</c:v>
                </c:pt>
                <c:pt idx="5">
                  <c:v>435735</c:v>
                </c:pt>
                <c:pt idx="6">
                  <c:v>442668</c:v>
                </c:pt>
                <c:pt idx="7">
                  <c:v>460907</c:v>
                </c:pt>
                <c:pt idx="8">
                  <c:v>449077</c:v>
                </c:pt>
                <c:pt idx="9">
                  <c:v>463453</c:v>
                </c:pt>
                <c:pt idx="10">
                  <c:v>448128</c:v>
                </c:pt>
                <c:pt idx="11">
                  <c:v>420712</c:v>
                </c:pt>
                <c:pt idx="12">
                  <c:v>419453</c:v>
                </c:pt>
                <c:pt idx="13">
                  <c:v>434845</c:v>
                </c:pt>
                <c:pt idx="14">
                  <c:v>450676</c:v>
                </c:pt>
                <c:pt idx="15">
                  <c:v>452612</c:v>
                </c:pt>
                <c:pt idx="16">
                  <c:v>454113</c:v>
                </c:pt>
                <c:pt idx="17">
                  <c:v>446882</c:v>
                </c:pt>
                <c:pt idx="18">
                  <c:v>432758</c:v>
                </c:pt>
                <c:pt idx="19">
                  <c:v>435386</c:v>
                </c:pt>
                <c:pt idx="20">
                  <c:v>438062</c:v>
                </c:pt>
                <c:pt idx="21">
                  <c:v>450279</c:v>
                </c:pt>
                <c:pt idx="22">
                  <c:v>441602</c:v>
                </c:pt>
                <c:pt idx="23">
                  <c:v>450035</c:v>
                </c:pt>
                <c:pt idx="24">
                  <c:v>434767</c:v>
                </c:pt>
                <c:pt idx="25">
                  <c:v>420297</c:v>
                </c:pt>
                <c:pt idx="26">
                  <c:v>423697</c:v>
                </c:pt>
                <c:pt idx="27">
                  <c:v>424015</c:v>
                </c:pt>
                <c:pt idx="28">
                  <c:v>443487</c:v>
                </c:pt>
                <c:pt idx="29">
                  <c:v>447735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45674</c:v>
                </c:pt>
                <c:pt idx="1">
                  <c:v>45675</c:v>
                </c:pt>
                <c:pt idx="2">
                  <c:v>45676</c:v>
                </c:pt>
                <c:pt idx="3">
                  <c:v>45677</c:v>
                </c:pt>
                <c:pt idx="4">
                  <c:v>45678</c:v>
                </c:pt>
                <c:pt idx="5">
                  <c:v>45679</c:v>
                </c:pt>
                <c:pt idx="6">
                  <c:v>45680</c:v>
                </c:pt>
                <c:pt idx="7">
                  <c:v>45681</c:v>
                </c:pt>
                <c:pt idx="8">
                  <c:v>45682</c:v>
                </c:pt>
                <c:pt idx="9">
                  <c:v>45683</c:v>
                </c:pt>
                <c:pt idx="10">
                  <c:v>45684</c:v>
                </c:pt>
                <c:pt idx="11">
                  <c:v>45685</c:v>
                </c:pt>
                <c:pt idx="12">
                  <c:v>45686</c:v>
                </c:pt>
                <c:pt idx="13">
                  <c:v>45687</c:v>
                </c:pt>
                <c:pt idx="14">
                  <c:v>45688</c:v>
                </c:pt>
                <c:pt idx="15">
                  <c:v>45689</c:v>
                </c:pt>
                <c:pt idx="16">
                  <c:v>45690</c:v>
                </c:pt>
                <c:pt idx="17">
                  <c:v>45691</c:v>
                </c:pt>
                <c:pt idx="18">
                  <c:v>45692</c:v>
                </c:pt>
                <c:pt idx="19">
                  <c:v>45693</c:v>
                </c:pt>
                <c:pt idx="20">
                  <c:v>45694</c:v>
                </c:pt>
                <c:pt idx="21">
                  <c:v>45695</c:v>
                </c:pt>
                <c:pt idx="22">
                  <c:v>45696</c:v>
                </c:pt>
                <c:pt idx="23">
                  <c:v>45697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45703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198556</c:v>
                </c:pt>
                <c:pt idx="1">
                  <c:v>195295</c:v>
                </c:pt>
                <c:pt idx="2">
                  <c:v>200565</c:v>
                </c:pt>
                <c:pt idx="3">
                  <c:v>201710</c:v>
                </c:pt>
                <c:pt idx="4">
                  <c:v>192389</c:v>
                </c:pt>
                <c:pt idx="5">
                  <c:v>193509</c:v>
                </c:pt>
                <c:pt idx="6">
                  <c:v>196874</c:v>
                </c:pt>
                <c:pt idx="7">
                  <c:v>206105</c:v>
                </c:pt>
                <c:pt idx="8">
                  <c:v>186953</c:v>
                </c:pt>
                <c:pt idx="9">
                  <c:v>202489</c:v>
                </c:pt>
                <c:pt idx="10">
                  <c:v>199345</c:v>
                </c:pt>
                <c:pt idx="11">
                  <c:v>186995</c:v>
                </c:pt>
                <c:pt idx="12">
                  <c:v>182378</c:v>
                </c:pt>
                <c:pt idx="13">
                  <c:v>187764</c:v>
                </c:pt>
                <c:pt idx="14">
                  <c:v>197215</c:v>
                </c:pt>
                <c:pt idx="15">
                  <c:v>191621</c:v>
                </c:pt>
                <c:pt idx="16">
                  <c:v>196288</c:v>
                </c:pt>
                <c:pt idx="17">
                  <c:v>196901</c:v>
                </c:pt>
                <c:pt idx="18">
                  <c:v>188823</c:v>
                </c:pt>
                <c:pt idx="19">
                  <c:v>194107</c:v>
                </c:pt>
                <c:pt idx="20">
                  <c:v>197405</c:v>
                </c:pt>
                <c:pt idx="21">
                  <c:v>207487</c:v>
                </c:pt>
                <c:pt idx="22">
                  <c:v>197926</c:v>
                </c:pt>
                <c:pt idx="23">
                  <c:v>198653</c:v>
                </c:pt>
                <c:pt idx="24">
                  <c:v>196853</c:v>
                </c:pt>
                <c:pt idx="25">
                  <c:v>189481</c:v>
                </c:pt>
                <c:pt idx="26">
                  <c:v>192637</c:v>
                </c:pt>
                <c:pt idx="27">
                  <c:v>188576</c:v>
                </c:pt>
                <c:pt idx="28">
                  <c:v>199884</c:v>
                </c:pt>
                <c:pt idx="29">
                  <c:v>194966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45674</c:v>
                </c:pt>
                <c:pt idx="1">
                  <c:v>45675</c:v>
                </c:pt>
                <c:pt idx="2">
                  <c:v>45676</c:v>
                </c:pt>
                <c:pt idx="3">
                  <c:v>45677</c:v>
                </c:pt>
                <c:pt idx="4">
                  <c:v>45678</c:v>
                </c:pt>
                <c:pt idx="5">
                  <c:v>45679</c:v>
                </c:pt>
                <c:pt idx="6">
                  <c:v>45680</c:v>
                </c:pt>
                <c:pt idx="7">
                  <c:v>45681</c:v>
                </c:pt>
                <c:pt idx="8">
                  <c:v>45682</c:v>
                </c:pt>
                <c:pt idx="9">
                  <c:v>45683</c:v>
                </c:pt>
                <c:pt idx="10">
                  <c:v>45684</c:v>
                </c:pt>
                <c:pt idx="11">
                  <c:v>45685</c:v>
                </c:pt>
                <c:pt idx="12">
                  <c:v>45686</c:v>
                </c:pt>
                <c:pt idx="13">
                  <c:v>45687</c:v>
                </c:pt>
                <c:pt idx="14">
                  <c:v>45688</c:v>
                </c:pt>
                <c:pt idx="15">
                  <c:v>45689</c:v>
                </c:pt>
                <c:pt idx="16">
                  <c:v>45690</c:v>
                </c:pt>
                <c:pt idx="17">
                  <c:v>45691</c:v>
                </c:pt>
                <c:pt idx="18">
                  <c:v>45692</c:v>
                </c:pt>
                <c:pt idx="19">
                  <c:v>45693</c:v>
                </c:pt>
                <c:pt idx="20">
                  <c:v>45694</c:v>
                </c:pt>
                <c:pt idx="21">
                  <c:v>45695</c:v>
                </c:pt>
                <c:pt idx="22">
                  <c:v>45696</c:v>
                </c:pt>
                <c:pt idx="23">
                  <c:v>45697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45703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245532</c:v>
                </c:pt>
                <c:pt idx="1">
                  <c:v>252055</c:v>
                </c:pt>
                <c:pt idx="2">
                  <c:v>256335</c:v>
                </c:pt>
                <c:pt idx="3">
                  <c:v>247791</c:v>
                </c:pt>
                <c:pt idx="4">
                  <c:v>240108</c:v>
                </c:pt>
                <c:pt idx="5">
                  <c:v>242226</c:v>
                </c:pt>
                <c:pt idx="6">
                  <c:v>245794</c:v>
                </c:pt>
                <c:pt idx="7">
                  <c:v>254802</c:v>
                </c:pt>
                <c:pt idx="8">
                  <c:v>262124</c:v>
                </c:pt>
                <c:pt idx="9">
                  <c:v>260964</c:v>
                </c:pt>
                <c:pt idx="10">
                  <c:v>248783</c:v>
                </c:pt>
                <c:pt idx="11">
                  <c:v>233717</c:v>
                </c:pt>
                <c:pt idx="12">
                  <c:v>237075</c:v>
                </c:pt>
                <c:pt idx="13">
                  <c:v>247081</c:v>
                </c:pt>
                <c:pt idx="14">
                  <c:v>253461</c:v>
                </c:pt>
                <c:pt idx="15">
                  <c:v>260991</c:v>
                </c:pt>
                <c:pt idx="16">
                  <c:v>257825</c:v>
                </c:pt>
                <c:pt idx="17">
                  <c:v>249981</c:v>
                </c:pt>
                <c:pt idx="18">
                  <c:v>243935</c:v>
                </c:pt>
                <c:pt idx="19">
                  <c:v>241279</c:v>
                </c:pt>
                <c:pt idx="20">
                  <c:v>240657</c:v>
                </c:pt>
                <c:pt idx="21">
                  <c:v>242792</c:v>
                </c:pt>
                <c:pt idx="22">
                  <c:v>243676</c:v>
                </c:pt>
                <c:pt idx="23">
                  <c:v>251382</c:v>
                </c:pt>
                <c:pt idx="24">
                  <c:v>237914</c:v>
                </c:pt>
                <c:pt idx="25">
                  <c:v>230816</c:v>
                </c:pt>
                <c:pt idx="26">
                  <c:v>231060</c:v>
                </c:pt>
                <c:pt idx="27">
                  <c:v>235439</c:v>
                </c:pt>
                <c:pt idx="28">
                  <c:v>243603</c:v>
                </c:pt>
                <c:pt idx="29">
                  <c:v>252769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February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11790756</c:v>
                </c:pt>
                <c:pt idx="1">
                  <c:v>12026296</c:v>
                </c:pt>
                <c:pt idx="2">
                  <c:v>11438011</c:v>
                </c:pt>
                <c:pt idx="3">
                  <c:v>10609833</c:v>
                </c:pt>
                <c:pt idx="4">
                  <c:v>10070756</c:v>
                </c:pt>
                <c:pt idx="5">
                  <c:v>11380311</c:v>
                </c:pt>
                <c:pt idx="6">
                  <c:v>11464135</c:v>
                </c:pt>
                <c:pt idx="7">
                  <c:v>9639993</c:v>
                </c:pt>
                <c:pt idx="8">
                  <c:v>11304590</c:v>
                </c:pt>
                <c:pt idx="9">
                  <c:v>12282370</c:v>
                </c:pt>
                <c:pt idx="10">
                  <c:v>13566382</c:v>
                </c:pt>
                <c:pt idx="11">
                  <c:v>13789701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5273841</c:v>
                </c:pt>
                <c:pt idx="1">
                  <c:v>5452156</c:v>
                </c:pt>
                <c:pt idx="2">
                  <c:v>5204559</c:v>
                </c:pt>
                <c:pt idx="3">
                  <c:v>4883700</c:v>
                </c:pt>
                <c:pt idx="4">
                  <c:v>4462006</c:v>
                </c:pt>
                <c:pt idx="5">
                  <c:v>5063282</c:v>
                </c:pt>
                <c:pt idx="6">
                  <c:v>5088364</c:v>
                </c:pt>
                <c:pt idx="7">
                  <c:v>4277072</c:v>
                </c:pt>
                <c:pt idx="8">
                  <c:v>5127094</c:v>
                </c:pt>
                <c:pt idx="9">
                  <c:v>5514168</c:v>
                </c:pt>
                <c:pt idx="10">
                  <c:v>5926302</c:v>
                </c:pt>
                <c:pt idx="11">
                  <c:v>6065456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49358362916E-2"/>
                  <c:y val="-4.396251000272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03855960555E-2"/>
                  <c:y val="-3.093220052401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6516915</c:v>
                </c:pt>
                <c:pt idx="1">
                  <c:v>6574140</c:v>
                </c:pt>
                <c:pt idx="2">
                  <c:v>6233452</c:v>
                </c:pt>
                <c:pt idx="3">
                  <c:v>5726133</c:v>
                </c:pt>
                <c:pt idx="4">
                  <c:v>5608750</c:v>
                </c:pt>
                <c:pt idx="5">
                  <c:v>6317029</c:v>
                </c:pt>
                <c:pt idx="6">
                  <c:v>6375771</c:v>
                </c:pt>
                <c:pt idx="7">
                  <c:v>5362921</c:v>
                </c:pt>
                <c:pt idx="8">
                  <c:v>6177496</c:v>
                </c:pt>
                <c:pt idx="9">
                  <c:v>6768202</c:v>
                </c:pt>
                <c:pt idx="10">
                  <c:v>7688093</c:v>
                </c:pt>
                <c:pt idx="11">
                  <c:v>7724245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55" zoomScaleNormal="55" zoomScalePageLayoutView="55" workbookViewId="0">
      <selection activeCell="B30" sqref="B30"/>
    </sheetView>
  </sheetViews>
  <sheetFormatPr defaultColWidth="9" defaultRowHeight="13.8" x14ac:dyDescent="0.25"/>
  <cols>
    <col min="1" max="1" width="4.69921875" style="1" customWidth="1"/>
    <col min="2" max="2" width="14.09765625" style="1" customWidth="1"/>
    <col min="3" max="9" width="9.69921875" style="1" customWidth="1"/>
    <col min="10" max="10" width="8.09765625" style="1" hidden="1" customWidth="1"/>
    <col min="11" max="17" width="9.69921875" style="1" customWidth="1"/>
    <col min="18" max="18" width="8.09765625" style="1" hidden="1" customWidth="1"/>
    <col min="19" max="22" width="9.69921875" style="1" customWidth="1"/>
    <col min="23" max="23" width="8.09765625" style="1" hidden="1" customWidth="1"/>
    <col min="24" max="32" width="9.69921875" style="1" customWidth="1"/>
    <col min="33" max="33" width="8.09765625" style="1" hidden="1" customWidth="1"/>
    <col min="34" max="37" width="9.69921875" style="1" customWidth="1"/>
    <col min="38" max="38" width="11.69921875" style="1" customWidth="1"/>
    <col min="39" max="39" width="4.699218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x14ac:dyDescent="0.25">
      <c r="A2" s="24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x14ac:dyDescent="0.25">
      <c r="A3" s="24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x14ac:dyDescent="0.25">
      <c r="A4" s="24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 x14ac:dyDescent="0.25">
      <c r="A5" s="24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x14ac:dyDescent="0.25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6" t="s">
        <v>6</v>
      </c>
      <c r="J30" s="26" t="s">
        <v>7</v>
      </c>
      <c r="K30" s="26" t="s">
        <v>8</v>
      </c>
      <c r="L30" s="26" t="s">
        <v>9</v>
      </c>
      <c r="M30" s="26" t="s">
        <v>10</v>
      </c>
      <c r="N30" s="26" t="s">
        <v>11</v>
      </c>
      <c r="O30" s="26" t="s">
        <v>12</v>
      </c>
      <c r="P30" s="26" t="s">
        <v>13</v>
      </c>
      <c r="Q30" s="26" t="s">
        <v>14</v>
      </c>
      <c r="R30" s="26" t="s">
        <v>15</v>
      </c>
      <c r="S30" s="26" t="s">
        <v>16</v>
      </c>
      <c r="T30" s="26" t="s">
        <v>17</v>
      </c>
      <c r="U30" s="26" t="s">
        <v>18</v>
      </c>
      <c r="V30" s="26" t="s">
        <v>19</v>
      </c>
      <c r="W30" s="26" t="s">
        <v>20</v>
      </c>
      <c r="X30" s="26" t="s">
        <v>21</v>
      </c>
      <c r="Y30" s="26" t="s">
        <v>22</v>
      </c>
      <c r="Z30" s="26" t="s">
        <v>23</v>
      </c>
      <c r="AA30" s="26" t="s">
        <v>24</v>
      </c>
      <c r="AB30" s="26" t="s">
        <v>25</v>
      </c>
      <c r="AC30" s="26" t="s">
        <v>26</v>
      </c>
      <c r="AD30" s="26" t="s">
        <v>27</v>
      </c>
      <c r="AE30" s="26" t="s">
        <v>28</v>
      </c>
      <c r="AF30" s="26" t="s">
        <v>29</v>
      </c>
      <c r="AG30" s="26" t="s">
        <v>30</v>
      </c>
      <c r="AH30" s="27" t="s">
        <v>31</v>
      </c>
      <c r="AI30" s="27" t="s">
        <v>32</v>
      </c>
      <c r="AJ30" s="27" t="s">
        <v>33</v>
      </c>
      <c r="AK30" s="28" t="s">
        <v>34</v>
      </c>
      <c r="AL30" s="29" t="s">
        <v>35</v>
      </c>
      <c r="AM30" s="24"/>
    </row>
    <row r="31" spans="1:39" ht="14.25" hidden="1" customHeight="1" x14ac:dyDescent="0.25">
      <c r="A31" s="24"/>
      <c r="B31" s="59" t="s">
        <v>0</v>
      </c>
      <c r="C31" s="63"/>
      <c r="D31" s="63"/>
      <c r="E31" s="63"/>
      <c r="F31" s="63"/>
      <c r="G31" s="63"/>
      <c r="H31" s="63"/>
      <c r="I31" s="63"/>
      <c r="J31" s="63"/>
      <c r="K31" s="63"/>
      <c r="L31" s="64"/>
      <c r="M31" s="64"/>
      <c r="N31" s="64"/>
      <c r="O31" s="63"/>
      <c r="P31" s="63"/>
      <c r="Q31" s="63"/>
      <c r="R31" s="63"/>
      <c r="S31" s="63"/>
      <c r="T31" s="63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24"/>
    </row>
    <row r="32" spans="1:39" hidden="1" x14ac:dyDescent="0.25">
      <c r="A32" s="24"/>
      <c r="B32" s="59" t="s">
        <v>3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24"/>
    </row>
    <row r="33" spans="1:39" hidden="1" x14ac:dyDescent="0.25">
      <c r="A33" s="24"/>
      <c r="B33" s="59" t="s">
        <v>1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24"/>
    </row>
    <row r="34" spans="1:39" hidden="1" x14ac:dyDescent="0.25">
      <c r="A34" s="24"/>
      <c r="B34" s="59" t="s">
        <v>2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24"/>
    </row>
    <row r="35" spans="1:39" hidden="1" x14ac:dyDescent="0.25">
      <c r="A35" s="24"/>
      <c r="B35" s="59" t="s">
        <v>4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24"/>
    </row>
    <row r="36" spans="1:39" hidden="1" x14ac:dyDescent="0.25">
      <c r="A36" s="24"/>
      <c r="B36" s="59" t="s">
        <v>5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24"/>
    </row>
    <row r="37" spans="1:39" hidden="1" x14ac:dyDescent="0.25">
      <c r="A37" s="24"/>
      <c r="B37" s="59" t="s">
        <v>6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24"/>
    </row>
    <row r="38" spans="1:39" hidden="1" x14ac:dyDescent="0.25">
      <c r="A38" s="24"/>
      <c r="B38" s="59" t="s">
        <v>7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24"/>
    </row>
    <row r="39" spans="1:39" hidden="1" x14ac:dyDescent="0.25">
      <c r="A39" s="24"/>
      <c r="B39" s="59" t="s">
        <v>8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24"/>
    </row>
    <row r="40" spans="1:39" hidden="1" x14ac:dyDescent="0.25">
      <c r="A40" s="24"/>
      <c r="B40" s="59" t="s">
        <v>9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24"/>
    </row>
    <row r="41" spans="1:39" hidden="1" x14ac:dyDescent="0.25">
      <c r="A41" s="24"/>
      <c r="B41" s="59" t="s">
        <v>10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24"/>
    </row>
    <row r="42" spans="1:39" hidden="1" x14ac:dyDescent="0.25">
      <c r="A42" s="24"/>
      <c r="B42" s="59" t="s">
        <v>11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24"/>
    </row>
    <row r="43" spans="1:39" hidden="1" x14ac:dyDescent="0.25">
      <c r="A43" s="24"/>
      <c r="B43" s="59" t="s">
        <v>12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24"/>
    </row>
    <row r="44" spans="1:39" hidden="1" x14ac:dyDescent="0.25">
      <c r="A44" s="24"/>
      <c r="B44" s="59" t="s">
        <v>13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24"/>
    </row>
    <row r="45" spans="1:39" hidden="1" x14ac:dyDescent="0.25">
      <c r="A45" s="24"/>
      <c r="B45" s="59" t="s">
        <v>14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24"/>
    </row>
    <row r="46" spans="1:39" hidden="1" x14ac:dyDescent="0.25">
      <c r="A46" s="24"/>
      <c r="B46" s="59" t="s">
        <v>15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24"/>
    </row>
    <row r="47" spans="1:39" hidden="1" x14ac:dyDescent="0.25">
      <c r="A47" s="24"/>
      <c r="B47" s="59" t="s">
        <v>16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24"/>
    </row>
    <row r="48" spans="1:39" hidden="1" x14ac:dyDescent="0.25">
      <c r="A48" s="24"/>
      <c r="B48" s="59" t="s">
        <v>17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24">
        <v>1078</v>
      </c>
    </row>
    <row r="49" spans="1:39" hidden="1" x14ac:dyDescent="0.25">
      <c r="A49" s="24"/>
      <c r="B49" s="59" t="s">
        <v>18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24">
        <v>1115</v>
      </c>
    </row>
    <row r="50" spans="1:39" x14ac:dyDescent="0.25">
      <c r="A50" s="24"/>
      <c r="B50" s="60" t="s">
        <v>36</v>
      </c>
      <c r="C50" s="44">
        <v>35696</v>
      </c>
      <c r="D50" s="44">
        <v>6097</v>
      </c>
      <c r="E50" s="37">
        <v>20755</v>
      </c>
      <c r="F50" s="37">
        <v>55144</v>
      </c>
      <c r="G50" s="37">
        <v>8458</v>
      </c>
      <c r="H50" s="37">
        <v>19576</v>
      </c>
      <c r="I50" s="38">
        <v>656</v>
      </c>
      <c r="J50" s="38">
        <v>0</v>
      </c>
      <c r="K50" s="38">
        <v>197</v>
      </c>
      <c r="L50" s="38">
        <v>91</v>
      </c>
      <c r="M50" s="39">
        <v>7442</v>
      </c>
      <c r="N50" s="39">
        <v>4435</v>
      </c>
      <c r="O50" s="38">
        <v>319</v>
      </c>
      <c r="P50" s="39">
        <v>1705</v>
      </c>
      <c r="Q50" s="39">
        <v>1031</v>
      </c>
      <c r="R50" s="38">
        <v>0</v>
      </c>
      <c r="S50" s="39">
        <v>3086</v>
      </c>
      <c r="T50" s="38">
        <v>680</v>
      </c>
      <c r="U50" s="39">
        <v>1071</v>
      </c>
      <c r="V50" s="38">
        <v>684</v>
      </c>
      <c r="W50" s="38">
        <v>0</v>
      </c>
      <c r="X50" s="39">
        <v>1306</v>
      </c>
      <c r="Y50" s="39">
        <v>965</v>
      </c>
      <c r="Z50" s="38">
        <v>338</v>
      </c>
      <c r="AA50" s="38">
        <v>649</v>
      </c>
      <c r="AB50" s="39">
        <v>1040</v>
      </c>
      <c r="AC50" s="39">
        <v>4387</v>
      </c>
      <c r="AD50" s="38">
        <v>0</v>
      </c>
      <c r="AE50" s="39">
        <v>5919</v>
      </c>
      <c r="AF50" s="39">
        <v>3483</v>
      </c>
      <c r="AG50" s="38">
        <v>0</v>
      </c>
      <c r="AH50" s="40">
        <v>270</v>
      </c>
      <c r="AI50" s="40">
        <v>169</v>
      </c>
      <c r="AJ50" s="44">
        <v>9045</v>
      </c>
      <c r="AK50" s="40">
        <v>272</v>
      </c>
      <c r="AL50" s="32">
        <f>SUM(C50:AK50)</f>
        <v>194966</v>
      </c>
      <c r="AM50" s="24"/>
    </row>
    <row r="51" spans="1:39" x14ac:dyDescent="0.25">
      <c r="A51" s="24"/>
      <c r="B51" s="61" t="s">
        <v>37</v>
      </c>
      <c r="C51" s="44">
        <v>162809</v>
      </c>
      <c r="D51" s="44">
        <v>283</v>
      </c>
      <c r="E51" s="37">
        <v>9199</v>
      </c>
      <c r="F51" s="37">
        <v>40415</v>
      </c>
      <c r="G51" s="37">
        <v>810</v>
      </c>
      <c r="H51" s="37">
        <v>35437</v>
      </c>
      <c r="I51" s="38">
        <v>0</v>
      </c>
      <c r="J51" s="38">
        <v>0</v>
      </c>
      <c r="K51" s="38">
        <v>0</v>
      </c>
      <c r="L51" s="38">
        <v>0</v>
      </c>
      <c r="M51" s="39">
        <v>2362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0">
        <v>0</v>
      </c>
      <c r="AI51" s="40">
        <v>0</v>
      </c>
      <c r="AJ51" s="44">
        <v>1454</v>
      </c>
      <c r="AK51" s="40">
        <v>0</v>
      </c>
      <c r="AL51" s="32">
        <f t="shared" ref="AL51" si="0">SUM(C51:AK51)</f>
        <v>252769</v>
      </c>
      <c r="AM51" s="24"/>
    </row>
    <row r="52" spans="1:39" x14ac:dyDescent="0.25">
      <c r="A52" s="24"/>
      <c r="B52" s="59" t="s">
        <v>35</v>
      </c>
      <c r="C52" s="45">
        <v>198505</v>
      </c>
      <c r="D52" s="45">
        <v>6380</v>
      </c>
      <c r="E52" s="46">
        <v>29954</v>
      </c>
      <c r="F52" s="46">
        <v>95559</v>
      </c>
      <c r="G52" s="46">
        <v>9268</v>
      </c>
      <c r="H52" s="46">
        <v>55013</v>
      </c>
      <c r="I52" s="47">
        <v>656</v>
      </c>
      <c r="J52" s="47">
        <v>0</v>
      </c>
      <c r="K52" s="47">
        <v>197</v>
      </c>
      <c r="L52" s="47">
        <v>91</v>
      </c>
      <c r="M52" s="46">
        <v>9804</v>
      </c>
      <c r="N52" s="46">
        <v>4435</v>
      </c>
      <c r="O52" s="47">
        <v>319</v>
      </c>
      <c r="P52" s="46">
        <v>1705</v>
      </c>
      <c r="Q52" s="46">
        <v>1031</v>
      </c>
      <c r="R52" s="47">
        <v>0</v>
      </c>
      <c r="S52" s="46">
        <v>3086</v>
      </c>
      <c r="T52" s="47">
        <v>680</v>
      </c>
      <c r="U52" s="46">
        <v>1071</v>
      </c>
      <c r="V52" s="47">
        <v>684</v>
      </c>
      <c r="W52" s="47">
        <v>0</v>
      </c>
      <c r="X52" s="46">
        <v>1306</v>
      </c>
      <c r="Y52" s="46">
        <v>965</v>
      </c>
      <c r="Z52" s="47">
        <v>338</v>
      </c>
      <c r="AA52" s="47">
        <v>649</v>
      </c>
      <c r="AB52" s="46">
        <v>1040</v>
      </c>
      <c r="AC52" s="46">
        <v>4387</v>
      </c>
      <c r="AD52" s="47">
        <v>0</v>
      </c>
      <c r="AE52" s="46">
        <v>5919</v>
      </c>
      <c r="AF52" s="46">
        <v>3483</v>
      </c>
      <c r="AG52" s="47">
        <v>0</v>
      </c>
      <c r="AH52" s="47">
        <v>270</v>
      </c>
      <c r="AI52" s="47">
        <v>169</v>
      </c>
      <c r="AJ52" s="45">
        <v>10499</v>
      </c>
      <c r="AK52" s="46">
        <v>272</v>
      </c>
      <c r="AL52" s="33">
        <f t="shared" ref="AL52" si="1">SUM(AL50:AL51)</f>
        <v>447735</v>
      </c>
      <c r="AM52" s="24"/>
    </row>
    <row r="53" spans="1:39" ht="15" customHeight="1" x14ac:dyDescent="0.25">
      <c r="A53" s="24"/>
      <c r="B53" s="48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 x14ac:dyDescent="0.25">
      <c r="B55" s="49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55" zoomScaleNormal="55" workbookViewId="0">
      <selection activeCell="B29" sqref="B29"/>
    </sheetView>
  </sheetViews>
  <sheetFormatPr defaultColWidth="9" defaultRowHeight="13.8" x14ac:dyDescent="0.25"/>
  <cols>
    <col min="1" max="1" width="14.59765625" style="1" customWidth="1"/>
    <col min="2" max="2" width="13.69921875" style="1" customWidth="1"/>
    <col min="3" max="9" width="8.69921875" style="1" customWidth="1"/>
    <col min="10" max="10" width="8.59765625" style="1" hidden="1" customWidth="1"/>
    <col min="11" max="17" width="8.69921875" style="1" customWidth="1"/>
    <col min="18" max="18" width="8.59765625" style="1" hidden="1" customWidth="1"/>
    <col min="19" max="22" width="8.69921875" style="1" customWidth="1"/>
    <col min="23" max="23" width="8.59765625" style="1" hidden="1" customWidth="1"/>
    <col min="24" max="32" width="8.69921875" style="1" customWidth="1"/>
    <col min="33" max="33" width="8.59765625" style="1" hidden="1" customWidth="1"/>
    <col min="34" max="37" width="8.69921875" style="1" customWidth="1"/>
    <col min="38" max="38" width="11.69921875" style="1" customWidth="1"/>
    <col min="39" max="40" width="9" style="1"/>
    <col min="41" max="41" width="7.69921875" style="1" customWidth="1"/>
    <col min="42" max="16384" width="9" style="1"/>
  </cols>
  <sheetData>
    <row r="1" spans="1:41" ht="5.0999999999999996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24"/>
      <c r="Q2" s="24"/>
      <c r="R2" s="24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24"/>
      <c r="AM2" s="24"/>
      <c r="AN2" s="24"/>
      <c r="AO2" s="24"/>
    </row>
    <row r="3" spans="1:4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x14ac:dyDescent="0.25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  <c r="P29" s="26" t="s">
        <v>13</v>
      </c>
      <c r="Q29" s="26" t="s">
        <v>14</v>
      </c>
      <c r="R29" s="26" t="s">
        <v>15</v>
      </c>
      <c r="S29" s="26" t="s">
        <v>16</v>
      </c>
      <c r="T29" s="26" t="s">
        <v>17</v>
      </c>
      <c r="U29" s="26" t="s">
        <v>18</v>
      </c>
      <c r="V29" s="26" t="s">
        <v>19</v>
      </c>
      <c r="W29" s="26" t="s">
        <v>20</v>
      </c>
      <c r="X29" s="26" t="s">
        <v>21</v>
      </c>
      <c r="Y29" s="26" t="s">
        <v>22</v>
      </c>
      <c r="Z29" s="26" t="s">
        <v>23</v>
      </c>
      <c r="AA29" s="26" t="s">
        <v>24</v>
      </c>
      <c r="AB29" s="26" t="s">
        <v>25</v>
      </c>
      <c r="AC29" s="26" t="s">
        <v>26</v>
      </c>
      <c r="AD29" s="26" t="s">
        <v>27</v>
      </c>
      <c r="AE29" s="26" t="s">
        <v>28</v>
      </c>
      <c r="AF29" s="26" t="s">
        <v>29</v>
      </c>
      <c r="AG29" s="26" t="s">
        <v>30</v>
      </c>
      <c r="AH29" s="27" t="s">
        <v>31</v>
      </c>
      <c r="AI29" s="27" t="s">
        <v>32</v>
      </c>
      <c r="AJ29" s="27" t="s">
        <v>33</v>
      </c>
      <c r="AK29" s="28" t="s">
        <v>34</v>
      </c>
      <c r="AL29" s="29" t="s">
        <v>35</v>
      </c>
      <c r="AM29" s="24"/>
      <c r="AN29" s="24"/>
      <c r="AO29" s="24"/>
    </row>
    <row r="30" spans="1:41" ht="14.25" hidden="1" customHeight="1" x14ac:dyDescent="0.25">
      <c r="A30" s="24"/>
      <c r="B30" s="1" t="s">
        <v>0</v>
      </c>
      <c r="C30" s="63"/>
      <c r="D30" s="63"/>
      <c r="E30" s="63"/>
      <c r="F30" s="63"/>
      <c r="G30" s="63"/>
      <c r="H30" s="63"/>
      <c r="I30" s="63"/>
      <c r="J30" s="63"/>
      <c r="K30" s="63"/>
      <c r="L30" s="64"/>
      <c r="M30" s="64"/>
      <c r="N30" s="64"/>
      <c r="O30" s="63"/>
      <c r="P30" s="63"/>
      <c r="Q30" s="63"/>
      <c r="R30" s="63"/>
      <c r="S30" s="63"/>
      <c r="T30" s="63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24"/>
      <c r="AN30" s="24"/>
      <c r="AO30" s="24"/>
    </row>
    <row r="31" spans="1:41" hidden="1" x14ac:dyDescent="0.25">
      <c r="A31" s="24"/>
      <c r="B31" s="1" t="s">
        <v>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24"/>
      <c r="AN31" s="24"/>
      <c r="AO31" s="24"/>
    </row>
    <row r="32" spans="1:41" hidden="1" x14ac:dyDescent="0.25">
      <c r="A32" s="24"/>
      <c r="B32" s="1" t="s">
        <v>1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24"/>
      <c r="AN32" s="24"/>
      <c r="AO32" s="24"/>
    </row>
    <row r="33" spans="1:41" hidden="1" x14ac:dyDescent="0.25">
      <c r="A33" s="24"/>
      <c r="B33" s="1" t="s">
        <v>2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24"/>
      <c r="AN33" s="24"/>
      <c r="AO33" s="24"/>
    </row>
    <row r="34" spans="1:41" hidden="1" x14ac:dyDescent="0.25">
      <c r="A34" s="24"/>
      <c r="B34" s="1" t="s">
        <v>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24"/>
      <c r="AN34" s="24"/>
      <c r="AO34" s="24"/>
    </row>
    <row r="35" spans="1:41" hidden="1" x14ac:dyDescent="0.25">
      <c r="A35" s="24"/>
      <c r="B35" s="1" t="s">
        <v>5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24"/>
      <c r="AN35" s="24"/>
      <c r="AO35" s="24"/>
    </row>
    <row r="36" spans="1:41" hidden="1" x14ac:dyDescent="0.25">
      <c r="A36" s="24"/>
      <c r="B36" s="1" t="s">
        <v>6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24"/>
      <c r="AN36" s="24"/>
      <c r="AO36" s="24"/>
    </row>
    <row r="37" spans="1:41" hidden="1" x14ac:dyDescent="0.25">
      <c r="A37" s="24"/>
      <c r="B37" s="1" t="s">
        <v>7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24"/>
      <c r="AN37" s="24"/>
      <c r="AO37" s="24"/>
    </row>
    <row r="38" spans="1:41" hidden="1" x14ac:dyDescent="0.25">
      <c r="A38" s="24"/>
      <c r="B38" s="1" t="s">
        <v>8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24"/>
      <c r="AN38" s="24"/>
      <c r="AO38" s="24"/>
    </row>
    <row r="39" spans="1:41" hidden="1" x14ac:dyDescent="0.25">
      <c r="A39" s="24"/>
      <c r="B39" s="1" t="s">
        <v>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24"/>
      <c r="AN39" s="24"/>
      <c r="AO39" s="24"/>
    </row>
    <row r="40" spans="1:41" hidden="1" x14ac:dyDescent="0.25">
      <c r="A40" s="24"/>
      <c r="B40" s="1" t="s">
        <v>10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24"/>
      <c r="AN40" s="24"/>
      <c r="AO40" s="24"/>
    </row>
    <row r="41" spans="1:41" hidden="1" x14ac:dyDescent="0.25">
      <c r="A41" s="24"/>
      <c r="B41" s="1" t="s">
        <v>11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24"/>
      <c r="AN41" s="24"/>
      <c r="AO41" s="24"/>
    </row>
    <row r="42" spans="1:41" hidden="1" x14ac:dyDescent="0.25">
      <c r="A42" s="24"/>
      <c r="B42" s="1" t="s">
        <v>12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24"/>
      <c r="AN42" s="24"/>
      <c r="AO42" s="24"/>
    </row>
    <row r="43" spans="1:41" hidden="1" x14ac:dyDescent="0.25">
      <c r="A43" s="24"/>
      <c r="B43" s="1" t="s">
        <v>13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24"/>
      <c r="AN43" s="24"/>
      <c r="AO43" s="24"/>
    </row>
    <row r="44" spans="1:41" hidden="1" x14ac:dyDescent="0.25">
      <c r="A44" s="24"/>
      <c r="B44" s="1" t="s">
        <v>14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24"/>
      <c r="AN44" s="24"/>
      <c r="AO44" s="24"/>
    </row>
    <row r="45" spans="1:41" hidden="1" x14ac:dyDescent="0.25">
      <c r="A45" s="24"/>
      <c r="B45" s="1" t="s">
        <v>15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24"/>
      <c r="AN45" s="24"/>
      <c r="AO45" s="24"/>
    </row>
    <row r="46" spans="1:41" hidden="1" x14ac:dyDescent="0.25">
      <c r="A46" s="24"/>
      <c r="B46" s="1" t="s">
        <v>16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24"/>
      <c r="AN46" s="24"/>
      <c r="AO46" s="24"/>
    </row>
    <row r="47" spans="1:41" hidden="1" x14ac:dyDescent="0.25">
      <c r="A47" s="24"/>
      <c r="B47" s="1" t="s">
        <v>17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24"/>
      <c r="AN47" s="24"/>
      <c r="AO47" s="24"/>
    </row>
    <row r="48" spans="1:41" hidden="1" x14ac:dyDescent="0.25">
      <c r="A48" s="24"/>
      <c r="B48" s="1" t="s">
        <v>18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24"/>
      <c r="AN48" s="24"/>
      <c r="AO48" s="24"/>
    </row>
    <row r="49" spans="1:41" x14ac:dyDescent="0.25">
      <c r="A49" s="24"/>
      <c r="B49" s="30" t="s">
        <v>36</v>
      </c>
      <c r="C49" s="42">
        <v>251</v>
      </c>
      <c r="D49" s="42">
        <v>36</v>
      </c>
      <c r="E49" s="42">
        <v>129</v>
      </c>
      <c r="F49" s="42">
        <v>334</v>
      </c>
      <c r="G49" s="42">
        <v>52</v>
      </c>
      <c r="H49" s="42">
        <v>135</v>
      </c>
      <c r="I49" s="42">
        <v>4</v>
      </c>
      <c r="J49" s="42">
        <v>0</v>
      </c>
      <c r="K49" s="42">
        <v>4</v>
      </c>
      <c r="L49" s="42">
        <v>4</v>
      </c>
      <c r="M49" s="42">
        <v>48</v>
      </c>
      <c r="N49" s="42">
        <v>28</v>
      </c>
      <c r="O49" s="42">
        <v>2</v>
      </c>
      <c r="P49" s="42">
        <v>10</v>
      </c>
      <c r="Q49" s="42">
        <v>6</v>
      </c>
      <c r="R49" s="42">
        <v>0</v>
      </c>
      <c r="S49" s="42">
        <v>18</v>
      </c>
      <c r="T49" s="42">
        <v>4</v>
      </c>
      <c r="U49" s="42">
        <v>8</v>
      </c>
      <c r="V49" s="42">
        <v>4</v>
      </c>
      <c r="W49" s="42">
        <v>0</v>
      </c>
      <c r="X49" s="42">
        <v>10</v>
      </c>
      <c r="Y49" s="42">
        <v>6</v>
      </c>
      <c r="Z49" s="42">
        <v>2</v>
      </c>
      <c r="AA49" s="42">
        <v>8</v>
      </c>
      <c r="AB49" s="42">
        <v>6</v>
      </c>
      <c r="AC49" s="42">
        <v>26</v>
      </c>
      <c r="AD49" s="42">
        <v>0</v>
      </c>
      <c r="AE49" s="42">
        <v>38</v>
      </c>
      <c r="AF49" s="42">
        <v>22</v>
      </c>
      <c r="AG49" s="42">
        <v>0</v>
      </c>
      <c r="AH49" s="43">
        <v>4</v>
      </c>
      <c r="AI49" s="43">
        <v>4</v>
      </c>
      <c r="AJ49" s="43">
        <v>93</v>
      </c>
      <c r="AK49" s="43">
        <v>4</v>
      </c>
      <c r="AL49" s="36">
        <f>SUM(C49:AK49)</f>
        <v>1300</v>
      </c>
      <c r="AM49" s="24"/>
      <c r="AN49" s="24"/>
      <c r="AO49" s="24"/>
    </row>
    <row r="50" spans="1:41" x14ac:dyDescent="0.25">
      <c r="A50" s="24"/>
      <c r="B50" s="31" t="s">
        <v>37</v>
      </c>
      <c r="C50" s="42">
        <v>776</v>
      </c>
      <c r="D50" s="42">
        <v>2</v>
      </c>
      <c r="E50" s="42">
        <v>58</v>
      </c>
      <c r="F50" s="42">
        <v>258</v>
      </c>
      <c r="G50" s="42">
        <v>8</v>
      </c>
      <c r="H50" s="42">
        <v>179</v>
      </c>
      <c r="I50" s="42">
        <v>0</v>
      </c>
      <c r="J50" s="42">
        <v>0</v>
      </c>
      <c r="K50" s="42">
        <v>0</v>
      </c>
      <c r="L50" s="42">
        <v>0</v>
      </c>
      <c r="M50" s="42">
        <v>18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3">
        <v>15</v>
      </c>
      <c r="AK50" s="43">
        <v>0</v>
      </c>
      <c r="AL50" s="36">
        <f t="shared" ref="AL50" si="0">SUM(C50:AK50)</f>
        <v>1314</v>
      </c>
      <c r="AM50" s="24"/>
      <c r="AN50" s="24"/>
      <c r="AO50" s="24"/>
    </row>
    <row r="51" spans="1:41" x14ac:dyDescent="0.25">
      <c r="A51" s="24"/>
      <c r="B51" s="25" t="s">
        <v>35</v>
      </c>
      <c r="C51" s="45">
        <v>1027</v>
      </c>
      <c r="D51" s="41">
        <v>38</v>
      </c>
      <c r="E51" s="41">
        <v>187</v>
      </c>
      <c r="F51" s="41">
        <v>592</v>
      </c>
      <c r="G51" s="41">
        <v>60</v>
      </c>
      <c r="H51" s="41">
        <v>314</v>
      </c>
      <c r="I51" s="41">
        <v>4</v>
      </c>
      <c r="J51" s="41">
        <v>0</v>
      </c>
      <c r="K51" s="41">
        <v>4</v>
      </c>
      <c r="L51" s="41">
        <v>4</v>
      </c>
      <c r="M51" s="41">
        <v>66</v>
      </c>
      <c r="N51" s="41">
        <v>28</v>
      </c>
      <c r="O51" s="41">
        <v>2</v>
      </c>
      <c r="P51" s="41">
        <v>10</v>
      </c>
      <c r="Q51" s="41">
        <v>6</v>
      </c>
      <c r="R51" s="41">
        <v>0</v>
      </c>
      <c r="S51" s="41">
        <v>18</v>
      </c>
      <c r="T51" s="41">
        <v>4</v>
      </c>
      <c r="U51" s="41">
        <v>8</v>
      </c>
      <c r="V51" s="41">
        <v>4</v>
      </c>
      <c r="W51" s="41">
        <v>0</v>
      </c>
      <c r="X51" s="41">
        <v>10</v>
      </c>
      <c r="Y51" s="41">
        <v>6</v>
      </c>
      <c r="Z51" s="41">
        <v>2</v>
      </c>
      <c r="AA51" s="41">
        <v>8</v>
      </c>
      <c r="AB51" s="41">
        <v>6</v>
      </c>
      <c r="AC51" s="41">
        <v>26</v>
      </c>
      <c r="AD51" s="41">
        <v>0</v>
      </c>
      <c r="AE51" s="41">
        <v>38</v>
      </c>
      <c r="AF51" s="41">
        <v>22</v>
      </c>
      <c r="AG51" s="41">
        <v>0</v>
      </c>
      <c r="AH51" s="41">
        <v>4</v>
      </c>
      <c r="AI51" s="41">
        <v>4</v>
      </c>
      <c r="AJ51" s="41">
        <v>108</v>
      </c>
      <c r="AK51" s="41">
        <v>4</v>
      </c>
      <c r="AL51" s="35">
        <f t="shared" ref="AL51" si="1">SUM(AL49:AL50)</f>
        <v>2614</v>
      </c>
      <c r="AM51" s="24"/>
      <c r="AN51" s="24"/>
      <c r="AO51" s="24"/>
    </row>
    <row r="52" spans="1:41" ht="15" customHeight="1" x14ac:dyDescent="0.25">
      <c r="A52" s="24"/>
      <c r="B52" s="48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31" width="13.69921875" style="1" customWidth="1"/>
    <col min="32" max="16384" width="9" style="1"/>
  </cols>
  <sheetData>
    <row r="1" spans="1:31" hidden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 x14ac:dyDescent="0.25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 x14ac:dyDescent="0.25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 x14ac:dyDescent="0.25">
      <c r="A4" s="20"/>
      <c r="B4" s="34">
        <v>45674</v>
      </c>
      <c r="C4" s="34">
        <v>45675</v>
      </c>
      <c r="D4" s="34">
        <v>45676</v>
      </c>
      <c r="E4" s="34">
        <v>45677</v>
      </c>
      <c r="F4" s="34">
        <v>45678</v>
      </c>
      <c r="G4" s="34">
        <v>45679</v>
      </c>
      <c r="H4" s="34">
        <v>45680</v>
      </c>
      <c r="I4" s="34">
        <v>45681</v>
      </c>
      <c r="J4" s="34">
        <v>45682</v>
      </c>
      <c r="K4" s="34">
        <v>45683</v>
      </c>
      <c r="L4" s="34">
        <v>45684</v>
      </c>
      <c r="M4" s="34">
        <v>45685</v>
      </c>
      <c r="N4" s="34">
        <v>45686</v>
      </c>
      <c r="O4" s="34">
        <v>45687</v>
      </c>
      <c r="P4" s="34">
        <v>45688</v>
      </c>
      <c r="Q4" s="34">
        <v>45689</v>
      </c>
      <c r="R4" s="34">
        <v>45690</v>
      </c>
      <c r="S4" s="34">
        <v>45691</v>
      </c>
      <c r="T4" s="34">
        <v>45692</v>
      </c>
      <c r="U4" s="34">
        <v>45693</v>
      </c>
      <c r="V4" s="34">
        <v>45694</v>
      </c>
      <c r="W4" s="34">
        <v>45695</v>
      </c>
      <c r="X4" s="34">
        <v>45696</v>
      </c>
      <c r="Y4" s="34">
        <v>45697</v>
      </c>
      <c r="Z4" s="34">
        <v>45698</v>
      </c>
      <c r="AA4" s="34">
        <v>45699</v>
      </c>
      <c r="AB4" s="34">
        <v>45700</v>
      </c>
      <c r="AC4" s="34">
        <v>45701</v>
      </c>
      <c r="AD4" s="34">
        <v>45702</v>
      </c>
      <c r="AE4" s="34">
        <v>45703</v>
      </c>
    </row>
    <row r="5" spans="1:31" x14ac:dyDescent="0.25">
      <c r="A5" s="50" t="s">
        <v>36</v>
      </c>
      <c r="B5" s="32">
        <v>198556</v>
      </c>
      <c r="C5" s="32">
        <v>195295</v>
      </c>
      <c r="D5" s="32">
        <v>200565</v>
      </c>
      <c r="E5" s="32">
        <v>201710</v>
      </c>
      <c r="F5" s="32">
        <v>192389</v>
      </c>
      <c r="G5" s="32">
        <v>193509</v>
      </c>
      <c r="H5" s="32">
        <v>196874</v>
      </c>
      <c r="I5" s="32">
        <v>206105</v>
      </c>
      <c r="J5" s="32">
        <v>186953</v>
      </c>
      <c r="K5" s="32">
        <v>202489</v>
      </c>
      <c r="L5" s="32">
        <v>199345</v>
      </c>
      <c r="M5" s="32">
        <v>186995</v>
      </c>
      <c r="N5" s="32">
        <v>182378</v>
      </c>
      <c r="O5" s="32">
        <v>187764</v>
      </c>
      <c r="P5" s="32">
        <v>197215</v>
      </c>
      <c r="Q5" s="32">
        <v>191621</v>
      </c>
      <c r="R5" s="32">
        <v>196288</v>
      </c>
      <c r="S5" s="32">
        <v>196901</v>
      </c>
      <c r="T5" s="32">
        <v>188823</v>
      </c>
      <c r="U5" s="32">
        <v>194107</v>
      </c>
      <c r="V5" s="32">
        <v>197405</v>
      </c>
      <c r="W5" s="32">
        <v>207487</v>
      </c>
      <c r="X5" s="32">
        <v>197926</v>
      </c>
      <c r="Y5" s="32">
        <v>198653</v>
      </c>
      <c r="Z5" s="32">
        <v>196853</v>
      </c>
      <c r="AA5" s="32">
        <v>189481</v>
      </c>
      <c r="AB5" s="32">
        <v>192637</v>
      </c>
      <c r="AC5" s="32">
        <v>188576</v>
      </c>
      <c r="AD5" s="32">
        <v>199884</v>
      </c>
      <c r="AE5" s="32">
        <v>194966</v>
      </c>
    </row>
    <row r="6" spans="1:31" x14ac:dyDescent="0.25">
      <c r="A6" s="51" t="s">
        <v>37</v>
      </c>
      <c r="B6" s="32">
        <v>245532</v>
      </c>
      <c r="C6" s="32">
        <v>252055</v>
      </c>
      <c r="D6" s="32">
        <v>256335</v>
      </c>
      <c r="E6" s="32">
        <v>247791</v>
      </c>
      <c r="F6" s="32">
        <v>240108</v>
      </c>
      <c r="G6" s="32">
        <v>242226</v>
      </c>
      <c r="H6" s="32">
        <v>245794</v>
      </c>
      <c r="I6" s="32">
        <v>254802</v>
      </c>
      <c r="J6" s="32">
        <v>262124</v>
      </c>
      <c r="K6" s="32">
        <v>260964</v>
      </c>
      <c r="L6" s="32">
        <v>248783</v>
      </c>
      <c r="M6" s="32">
        <v>233717</v>
      </c>
      <c r="N6" s="32">
        <v>237075</v>
      </c>
      <c r="O6" s="32">
        <v>247081</v>
      </c>
      <c r="P6" s="32">
        <v>253461</v>
      </c>
      <c r="Q6" s="32">
        <v>260991</v>
      </c>
      <c r="R6" s="32">
        <v>257825</v>
      </c>
      <c r="S6" s="32">
        <v>249981</v>
      </c>
      <c r="T6" s="32">
        <v>243935</v>
      </c>
      <c r="U6" s="32">
        <v>241279</v>
      </c>
      <c r="V6" s="32">
        <v>240657</v>
      </c>
      <c r="W6" s="32">
        <v>242792</v>
      </c>
      <c r="X6" s="32">
        <v>243676</v>
      </c>
      <c r="Y6" s="32">
        <v>251382</v>
      </c>
      <c r="Z6" s="32">
        <v>237914</v>
      </c>
      <c r="AA6" s="32">
        <v>230816</v>
      </c>
      <c r="AB6" s="32">
        <v>231060</v>
      </c>
      <c r="AC6" s="32">
        <v>235439</v>
      </c>
      <c r="AD6" s="32">
        <v>243603</v>
      </c>
      <c r="AE6" s="32">
        <v>252769</v>
      </c>
    </row>
    <row r="7" spans="1:31" x14ac:dyDescent="0.25">
      <c r="A7" s="58" t="s">
        <v>35</v>
      </c>
      <c r="B7" s="33">
        <v>444088</v>
      </c>
      <c r="C7" s="33">
        <v>447350</v>
      </c>
      <c r="D7" s="33">
        <v>456900</v>
      </c>
      <c r="E7" s="33">
        <v>449501</v>
      </c>
      <c r="F7" s="33">
        <v>432497</v>
      </c>
      <c r="G7" s="33">
        <v>435735</v>
      </c>
      <c r="H7" s="33">
        <v>442668</v>
      </c>
      <c r="I7" s="33">
        <v>460907</v>
      </c>
      <c r="J7" s="33">
        <v>449077</v>
      </c>
      <c r="K7" s="33">
        <v>463453</v>
      </c>
      <c r="L7" s="33">
        <v>448128</v>
      </c>
      <c r="M7" s="33">
        <v>420712</v>
      </c>
      <c r="N7" s="33">
        <v>419453</v>
      </c>
      <c r="O7" s="33">
        <v>434845</v>
      </c>
      <c r="P7" s="33">
        <v>450676</v>
      </c>
      <c r="Q7" s="33">
        <v>452612</v>
      </c>
      <c r="R7" s="33">
        <v>454113</v>
      </c>
      <c r="S7" s="33">
        <v>446882</v>
      </c>
      <c r="T7" s="33">
        <v>432758</v>
      </c>
      <c r="U7" s="33">
        <v>435386</v>
      </c>
      <c r="V7" s="33">
        <v>438062</v>
      </c>
      <c r="W7" s="33">
        <v>450279</v>
      </c>
      <c r="X7" s="33">
        <v>441602</v>
      </c>
      <c r="Y7" s="33">
        <v>450035</v>
      </c>
      <c r="Z7" s="33">
        <v>434767</v>
      </c>
      <c r="AA7" s="33">
        <v>420297</v>
      </c>
      <c r="AB7" s="33">
        <v>423697</v>
      </c>
      <c r="AC7" s="33">
        <v>424015</v>
      </c>
      <c r="AD7" s="33">
        <v>443487</v>
      </c>
      <c r="AE7" s="33">
        <v>447735</v>
      </c>
    </row>
    <row r="8" spans="1:31" x14ac:dyDescent="0.25">
      <c r="A8" s="4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x14ac:dyDescent="0.25">
      <c r="A9" s="66"/>
      <c r="B9" s="22"/>
    </row>
    <row r="10" spans="1:31" x14ac:dyDescent="0.25">
      <c r="A10" s="5"/>
      <c r="B10" s="23"/>
    </row>
    <row r="11" spans="1:31" x14ac:dyDescent="0.25">
      <c r="A11" s="5"/>
    </row>
    <row r="12" spans="1:31" x14ac:dyDescent="0.25">
      <c r="A12" s="5"/>
    </row>
    <row r="13" spans="1:31" x14ac:dyDescent="0.25">
      <c r="A13" s="5"/>
    </row>
    <row r="14" spans="1:31" x14ac:dyDescent="0.25">
      <c r="A14" s="5"/>
    </row>
    <row r="15" spans="1:31" x14ac:dyDescent="0.25">
      <c r="A15" s="5"/>
    </row>
    <row r="16" spans="1:31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1" width="4.59765625" style="3" customWidth="1"/>
    <col min="2" max="2" width="11.59765625" style="3" hidden="1" customWidth="1"/>
    <col min="3" max="3" width="13" style="3" bestFit="1" customWidth="1"/>
    <col min="4" max="16" width="16.69921875" style="3" customWidth="1"/>
    <col min="17" max="17" width="9.8984375" style="3" bestFit="1" customWidth="1"/>
    <col min="18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57">
        <v>45323</v>
      </c>
      <c r="E4" s="57">
        <v>45352</v>
      </c>
      <c r="F4" s="57">
        <v>45383</v>
      </c>
      <c r="G4" s="57">
        <v>45413</v>
      </c>
      <c r="H4" s="57">
        <v>45445</v>
      </c>
      <c r="I4" s="57">
        <v>45476</v>
      </c>
      <c r="J4" s="57">
        <v>45507</v>
      </c>
      <c r="K4" s="57">
        <v>45538</v>
      </c>
      <c r="L4" s="57">
        <v>45568</v>
      </c>
      <c r="M4" s="57">
        <v>45600</v>
      </c>
      <c r="N4" s="57">
        <v>45631</v>
      </c>
      <c r="O4" s="57">
        <v>45663</v>
      </c>
      <c r="Q4" s="67"/>
      <c r="R4" s="67"/>
    </row>
    <row r="5" spans="1:30" x14ac:dyDescent="0.25">
      <c r="A5" s="4"/>
      <c r="B5" s="4"/>
      <c r="C5" s="52" t="s">
        <v>36</v>
      </c>
      <c r="D5" s="55">
        <v>5273841</v>
      </c>
      <c r="E5" s="55">
        <v>5452156</v>
      </c>
      <c r="F5" s="55">
        <v>5204559</v>
      </c>
      <c r="G5" s="55">
        <v>4883700</v>
      </c>
      <c r="H5" s="55">
        <v>4462006</v>
      </c>
      <c r="I5" s="55">
        <v>5063282</v>
      </c>
      <c r="J5" s="56">
        <v>5088364</v>
      </c>
      <c r="K5" s="56">
        <v>4277072</v>
      </c>
      <c r="L5" s="56">
        <v>5127094</v>
      </c>
      <c r="M5" s="56">
        <v>5514168</v>
      </c>
      <c r="N5" s="56">
        <v>5926302</v>
      </c>
      <c r="O5" s="56">
        <v>6065456</v>
      </c>
    </row>
    <row r="6" spans="1:30" x14ac:dyDescent="0.25">
      <c r="A6" s="4"/>
      <c r="B6" s="4"/>
      <c r="C6" s="53" t="s">
        <v>37</v>
      </c>
      <c r="D6" s="55">
        <v>6516915</v>
      </c>
      <c r="E6" s="55">
        <v>6574140</v>
      </c>
      <c r="F6" s="55">
        <v>6233452</v>
      </c>
      <c r="G6" s="55">
        <v>5726133</v>
      </c>
      <c r="H6" s="55">
        <v>5608750</v>
      </c>
      <c r="I6" s="55">
        <v>6317029</v>
      </c>
      <c r="J6" s="56">
        <v>6375771</v>
      </c>
      <c r="K6" s="56">
        <v>5362921</v>
      </c>
      <c r="L6" s="56">
        <v>6177496</v>
      </c>
      <c r="M6" s="56">
        <v>6768202</v>
      </c>
      <c r="N6" s="56">
        <v>7688093</v>
      </c>
      <c r="O6" s="56">
        <v>7724245</v>
      </c>
    </row>
    <row r="7" spans="1:30" x14ac:dyDescent="0.25">
      <c r="C7" s="54" t="s">
        <v>38</v>
      </c>
      <c r="D7" s="55">
        <v>11790756</v>
      </c>
      <c r="E7" s="55">
        <v>12026296</v>
      </c>
      <c r="F7" s="55">
        <v>11438011</v>
      </c>
      <c r="G7" s="55">
        <v>10609833</v>
      </c>
      <c r="H7" s="55">
        <v>10070756</v>
      </c>
      <c r="I7" s="55">
        <v>11380311</v>
      </c>
      <c r="J7" s="56">
        <v>11464135</v>
      </c>
      <c r="K7" s="56">
        <v>9639993</v>
      </c>
      <c r="L7" s="56">
        <v>11304590</v>
      </c>
      <c r="M7" s="56">
        <v>12282370</v>
      </c>
      <c r="N7" s="56">
        <v>13566382</v>
      </c>
      <c r="O7" s="56">
        <v>13789701</v>
      </c>
    </row>
    <row r="8" spans="1:30" x14ac:dyDescent="0.25">
      <c r="A8" s="4"/>
      <c r="B8" s="4"/>
      <c r="C8" s="4"/>
      <c r="AD8" s="6" t="s">
        <v>39</v>
      </c>
    </row>
    <row r="9" spans="1:30" x14ac:dyDescent="0.25">
      <c r="A9" s="4"/>
      <c r="B9" s="4"/>
      <c r="C9" s="4"/>
      <c r="O9" s="10"/>
    </row>
    <row r="10" spans="1:30" x14ac:dyDescent="0.25">
      <c r="P10" s="9"/>
    </row>
    <row r="11" spans="1:30" x14ac:dyDescent="0.25">
      <c r="P11" s="9"/>
    </row>
    <row r="12" spans="1:30" x14ac:dyDescent="0.25">
      <c r="P12" s="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80" zoomScaleNormal="80" workbookViewId="0">
      <selection activeCell="A2" sqref="A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19" customWidth="1"/>
    <col min="7" max="8" width="8.59765625" hidden="1" customWidth="1"/>
    <col min="9" max="10" width="0" hidden="1" customWidth="1"/>
  </cols>
  <sheetData>
    <row r="1" spans="1:10" s="13" customFormat="1" x14ac:dyDescent="0.25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 x14ac:dyDescent="0.25">
      <c r="A2" s="16">
        <f>DAY(Table1[DATE])</f>
        <v>15</v>
      </c>
      <c r="B2" s="16" t="str">
        <f>INDEX(J1:J12,MATCH(MONTH(Table1[DATE]),G1:G12,0))</f>
        <v>Feb</v>
      </c>
      <c r="C2" s="16">
        <f>YEAR(Table1[DATE])</f>
        <v>2025</v>
      </c>
      <c r="D2" s="16">
        <v>2024</v>
      </c>
      <c r="E2" s="18">
        <f>'30-Day PAX'!AE4</f>
        <v>45703</v>
      </c>
      <c r="G2" s="13">
        <v>2</v>
      </c>
      <c r="H2" s="13" t="s">
        <v>47</v>
      </c>
      <c r="J2" s="13" t="s">
        <v>48</v>
      </c>
    </row>
    <row r="3" spans="1:10" ht="52.5" hidden="1" customHeight="1" x14ac:dyDescent="0.25">
      <c r="G3">
        <v>3</v>
      </c>
      <c r="H3" t="s">
        <v>49</v>
      </c>
      <c r="J3" s="13" t="s">
        <v>50</v>
      </c>
    </row>
    <row r="4" spans="1:10" ht="36" hidden="1" customHeight="1" x14ac:dyDescent="0.25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 x14ac:dyDescent="0.25">
      <c r="A5" t="s">
        <v>54</v>
      </c>
      <c r="B5" s="11" t="str">
        <f>A5&amp;$A$2&amp;VLOOKUP($A$2,$G$1:$H$31,2,0)&amp;" "&amp;$B$2&amp;" "&amp;$C$2</f>
        <v>Number of Total Passengers as of 15th Feb 2025</v>
      </c>
      <c r="G5">
        <v>5</v>
      </c>
      <c r="H5" t="s">
        <v>52</v>
      </c>
      <c r="J5" s="13" t="s">
        <v>55</v>
      </c>
    </row>
    <row r="6" spans="1:10" ht="32.25" hidden="1" customHeight="1" x14ac:dyDescent="0.25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 x14ac:dyDescent="0.25">
      <c r="A7" t="s">
        <v>58</v>
      </c>
      <c r="B7" s="11" t="str">
        <f>A7&amp;$A$2&amp;VLOOKUP($A$2,$G$1:$H$31,2,0)&amp;" "&amp;$B$2&amp;" "&amp;$C$2</f>
        <v>Number of Total Flights as of 15th Feb 2025</v>
      </c>
      <c r="G7">
        <v>7</v>
      </c>
      <c r="H7" t="s">
        <v>52</v>
      </c>
      <c r="J7" s="13" t="s">
        <v>59</v>
      </c>
    </row>
    <row r="8" spans="1:10" ht="42.75" hidden="1" customHeight="1" x14ac:dyDescent="0.25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 x14ac:dyDescent="0.25">
      <c r="A9" t="s">
        <v>62</v>
      </c>
      <c r="B9" s="11" t="str">
        <f>A9&amp;$A$2&amp;VLOOKUP($A$2,$G$1:$H$31,2,0)&amp;" "&amp;$B$2&amp;" "&amp;$C$2</f>
        <v>Total Passengers as of 15th Feb 2025</v>
      </c>
      <c r="G9">
        <v>9</v>
      </c>
      <c r="H9" t="s">
        <v>52</v>
      </c>
      <c r="J9" s="13" t="s">
        <v>63</v>
      </c>
    </row>
    <row r="10" spans="1:10" ht="43.5" hidden="1" customHeight="1" x14ac:dyDescent="0.25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 x14ac:dyDescent="0.25">
      <c r="A11" t="s">
        <v>66</v>
      </c>
      <c r="B11" s="14" t="str">
        <f>A11&amp;TEXT('12-Months PAX'!$D$4,"mmmm")&amp;" "&amp;$D$2</f>
        <v>Total Passengers since February 2024</v>
      </c>
      <c r="G11">
        <v>11</v>
      </c>
      <c r="H11" t="s">
        <v>52</v>
      </c>
      <c r="J11" s="13" t="s">
        <v>67</v>
      </c>
    </row>
    <row r="12" spans="1:10" hidden="1" x14ac:dyDescent="0.25">
      <c r="G12">
        <v>12</v>
      </c>
      <c r="H12" t="s">
        <v>52</v>
      </c>
      <c r="J12" s="13" t="s">
        <v>68</v>
      </c>
    </row>
    <row r="13" spans="1:10" hidden="1" x14ac:dyDescent="0.25">
      <c r="G13">
        <v>13</v>
      </c>
      <c r="H13" t="s">
        <v>52</v>
      </c>
      <c r="J13" s="13"/>
    </row>
    <row r="14" spans="1:10" hidden="1" x14ac:dyDescent="0.25">
      <c r="G14">
        <v>14</v>
      </c>
      <c r="H14" t="s">
        <v>52</v>
      </c>
      <c r="J14" s="13"/>
    </row>
    <row r="15" spans="1:10" hidden="1" x14ac:dyDescent="0.25">
      <c r="G15">
        <v>15</v>
      </c>
      <c r="H15" t="s">
        <v>52</v>
      </c>
      <c r="J15" s="13"/>
    </row>
    <row r="16" spans="1:10" hidden="1" x14ac:dyDescent="0.25">
      <c r="G16">
        <v>16</v>
      </c>
      <c r="H16" t="s">
        <v>52</v>
      </c>
      <c r="J16" s="13"/>
    </row>
    <row r="17" spans="7:10" hidden="1" x14ac:dyDescent="0.25">
      <c r="G17">
        <v>17</v>
      </c>
      <c r="H17" t="s">
        <v>52</v>
      </c>
      <c r="J17" s="13"/>
    </row>
    <row r="18" spans="7:10" hidden="1" x14ac:dyDescent="0.25">
      <c r="G18">
        <v>18</v>
      </c>
      <c r="H18" t="s">
        <v>52</v>
      </c>
      <c r="J18" s="13"/>
    </row>
    <row r="19" spans="7:10" hidden="1" x14ac:dyDescent="0.25">
      <c r="G19">
        <v>19</v>
      </c>
      <c r="H19" t="s">
        <v>52</v>
      </c>
      <c r="J19" s="13"/>
    </row>
    <row r="20" spans="7:10" hidden="1" x14ac:dyDescent="0.25">
      <c r="G20">
        <v>20</v>
      </c>
      <c r="H20" t="s">
        <v>52</v>
      </c>
      <c r="J20" s="13"/>
    </row>
    <row r="21" spans="7:10" hidden="1" x14ac:dyDescent="0.25">
      <c r="G21">
        <v>21</v>
      </c>
      <c r="H21" t="s">
        <v>45</v>
      </c>
      <c r="J21" s="13"/>
    </row>
    <row r="22" spans="7:10" hidden="1" x14ac:dyDescent="0.25">
      <c r="G22">
        <v>22</v>
      </c>
      <c r="H22" t="s">
        <v>47</v>
      </c>
      <c r="J22" s="13"/>
    </row>
    <row r="23" spans="7:10" hidden="1" x14ac:dyDescent="0.25">
      <c r="G23">
        <v>23</v>
      </c>
      <c r="H23" t="s">
        <v>49</v>
      </c>
      <c r="J23" s="13"/>
    </row>
    <row r="24" spans="7:10" hidden="1" x14ac:dyDescent="0.25">
      <c r="G24">
        <v>24</v>
      </c>
      <c r="H24" t="s">
        <v>52</v>
      </c>
      <c r="J24" s="13"/>
    </row>
    <row r="25" spans="7:10" hidden="1" x14ac:dyDescent="0.25">
      <c r="G25">
        <v>25</v>
      </c>
      <c r="H25" t="s">
        <v>52</v>
      </c>
    </row>
    <row r="26" spans="7:10" hidden="1" x14ac:dyDescent="0.25">
      <c r="G26">
        <v>26</v>
      </c>
      <c r="H26" t="s">
        <v>52</v>
      </c>
    </row>
    <row r="27" spans="7:10" hidden="1" x14ac:dyDescent="0.25">
      <c r="G27">
        <v>27</v>
      </c>
      <c r="H27" t="s">
        <v>52</v>
      </c>
    </row>
    <row r="28" spans="7:10" hidden="1" x14ac:dyDescent="0.25">
      <c r="G28">
        <v>28</v>
      </c>
      <c r="H28" t="s">
        <v>52</v>
      </c>
    </row>
    <row r="29" spans="7:10" hidden="1" x14ac:dyDescent="0.25">
      <c r="G29">
        <v>29</v>
      </c>
      <c r="H29" t="s">
        <v>52</v>
      </c>
    </row>
    <row r="30" spans="7:10" hidden="1" x14ac:dyDescent="0.25">
      <c r="G30">
        <v>30</v>
      </c>
      <c r="H30" t="s">
        <v>52</v>
      </c>
    </row>
    <row r="31" spans="7:10" hidden="1" x14ac:dyDescent="0.25">
      <c r="G31">
        <v>31</v>
      </c>
      <c r="H31" t="s">
        <v>45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d1f8fc93-d40b-44ac-9772-57f29c0b5a08"/>
    <ds:schemaRef ds:uri="http://purl.org/dc/elements/1.1/"/>
    <ds:schemaRef ds:uri="http://schemas.microsoft.com/office/infopath/2007/PartnerControls"/>
    <ds:schemaRef ds:uri="e888b3db-7650-4fb5-87c2-1adeb607d11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2025-02-17T02:51:14Z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