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3\ข้อมูลให้ ITD 20250314_\"/>
    </mc:Choice>
  </mc:AlternateContent>
  <xr:revisionPtr revIDLastSave="7" documentId="6_{1D022D26-1675-4262-BDAD-0F061C6544AA}" xr6:coauthVersionLast="36" xr6:coauthVersionMax="47" xr10:uidLastSave="{ED180CB0-82EF-42FD-B328-A1646C0A0D45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C2" i="240" s="1"/>
  <c r="AL50" i="236"/>
  <c r="AL49" i="236"/>
  <c r="AL51" i="235"/>
  <c r="B11" i="240"/>
  <c r="A2" i="240" l="1"/>
  <c r="AL51" i="236"/>
  <c r="B2" i="240"/>
  <c r="B5" i="240" s="1"/>
  <c r="AL52" i="235"/>
  <c r="B7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<sst xmlns="http://schemas.openxmlformats.org/spreadsheetml/2006/main" count="179" uniqueCount="69">
  <si>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</si>
  <si>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</si>
  <si>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</si>
  <si>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</si>
  <si>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</si>
  <si>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</si>
  <si>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</si>
  <si>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</si>
  <si>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</si>
  <si>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</si>
  <si>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</si>
  <si>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</si>
  <si>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</si>
  <si>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</si>
  <si>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</si>
  <si>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</si>
  <si>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</si>
  <si>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</si>
  <si>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</si>
  <si>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</si>
  <si>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</si>
  <si>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</si>
  <si>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</si>
  <si>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</si>
  <si>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</si>
  <si>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</si>
  <si>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</si>
  <si>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</si>
  <si>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</si>
  <si>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</si>
  <si>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</si>
  <si>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</si>
  <si>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</si>
  <si>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</si>
  <si>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</si>
  <si>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</si>
  <si>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</si>
  <si>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</si>
  <si>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</si>
  <si>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</si>
  <si>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</si>
  <si>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</si>
  <si>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</si>
  <si>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</si>
  <si>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</si>
  <si>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</si>
  <si>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</si>
  <si>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</si>
  <si>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</si>
  <si>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</si>
  <si>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</si>
  <si>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</si>
  <si>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</si>
  <si>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</si>
  <si>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</si>
  <si>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</si>
  <si>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</si>
  <si>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</si>
  <si>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</si>
  <si>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</si>
  <si>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</si>
  <si>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</si>
  <si>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</si>
  <si>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</si>
  <si>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</si>
  <si>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</si>
  <si>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</si>
  <si>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</si>
  <si>
    <t>* หมายเหตุ : ข้อมูลรายเดือนเป็นเพียงข้อมูลเบื้องต้น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</si>
</sst>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9" fillId="13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0" fillId="14" borderId="3" applyNumberFormat="0" applyAlignment="0" applyProtection="0"/>
    <xf numFmtId="164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3" fillId="0" borderId="0" xfId="1" applyFont="1" applyAlignment="1">
      <alignment vertical="center"/>
    </xf>
    <xf numFmtId="167" fontId="14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6" fillId="0" borderId="0" xfId="1" applyFont="1" applyAlignment="1">
      <alignment vertical="center"/>
    </xf>
    <xf numFmtId="168" fontId="18" fillId="0" borderId="0" xfId="4" applyNumberFormat="1" applyFont="1" applyAlignment="1">
      <alignment horizontal="right" vertical="center"/>
    </xf>
    <xf numFmtId="0" fontId="19" fillId="3" borderId="2" xfId="0" applyFont="1" applyFill="1" applyBorder="1" applyAlignment="1">
      <alignment horizontal="center" vertical="center"/>
    </xf>
    <xf numFmtId="168" fontId="13" fillId="0" borderId="0" xfId="4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69" fontId="0" fillId="0" borderId="0" xfId="0" applyNumberFormat="1"/>
    <xf numFmtId="0" fontId="19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12" fillId="4" borderId="1" xfId="1" applyNumberFormat="1" applyFont="1" applyFill="1" applyBorder="1" applyAlignment="1">
      <alignment horizontal="center" vertical="center"/>
    </xf>
    <xf numFmtId="0" fontId="22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2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8" fillId="0" borderId="0" xfId="4" applyNumberFormat="1" applyFont="1" applyAlignment="1">
      <alignment horizontal="right" vertical="center"/>
    </xf>
    <xf numFmtId="14" fontId="10" fillId="0" borderId="0" xfId="1" applyNumberFormat="1" applyAlignment="1">
      <alignment vertical="center"/>
    </xf>
    <xf numFmtId="0" fontId="12" fillId="0" borderId="0" xfId="3" applyNumberFormat="1" applyFont="1" applyFill="1" applyAlignment="1">
      <alignment horizontal="left" vertical="center"/>
    </xf>
    <xf numFmtId="0" fontId="17" fillId="0" borderId="0" xfId="3" applyNumberFormat="1" applyFont="1" applyFill="1" applyAlignment="1">
      <alignment horizontal="left" vertical="center"/>
    </xf>
    <xf numFmtId="0" fontId="10" fillId="15" borderId="0" xfId="1" applyFill="1" applyAlignment="1">
      <alignment vertical="center"/>
    </xf>
    <xf numFmtId="165" fontId="19" fillId="4" borderId="2" xfId="1" applyNumberFormat="1" applyFont="1" applyFill="1" applyBorder="1" applyAlignment="1">
      <alignment horizontal="center" vertical="center"/>
    </xf>
    <xf numFmtId="165" fontId="19" fillId="5" borderId="2" xfId="1" applyNumberFormat="1" applyFont="1" applyFill="1" applyBorder="1" applyAlignment="1">
      <alignment horizontal="center" vertical="center"/>
    </xf>
    <xf numFmtId="165" fontId="19" fillId="6" borderId="2" xfId="1" applyNumberFormat="1" applyFont="1" applyFill="1" applyBorder="1" applyAlignment="1">
      <alignment horizontal="center" vertical="center"/>
    </xf>
    <xf numFmtId="166" fontId="19" fillId="7" borderId="2" xfId="1" applyNumberFormat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vertical="center"/>
    </xf>
    <xf numFmtId="3" fontId="18" fillId="0" borderId="2" xfId="4" applyNumberFormat="1" applyFont="1" applyBorder="1" applyAlignment="1">
      <alignment horizontal="right" vertical="center"/>
    </xf>
    <xf numFmtId="3" fontId="23" fillId="0" borderId="2" xfId="4" applyNumberFormat="1" applyFont="1" applyBorder="1" applyAlignment="1">
      <alignment horizontal="right" vertical="center"/>
    </xf>
    <xf numFmtId="37" fontId="23" fillId="0" borderId="2" xfId="4" applyNumberFormat="1" applyFont="1" applyBorder="1" applyAlignment="1">
      <alignment horizontal="right" vertical="center"/>
    </xf>
    <xf numFmtId="37" fontId="18" fillId="0" borderId="2" xfId="4" applyNumberFormat="1" applyFont="1" applyBorder="1" applyAlignment="1">
      <alignment horizontal="right" vertical="center"/>
    </xf>
    <xf numFmtId="3" fontId="21" fillId="0" borderId="2" xfId="0" applyNumberFormat="1" applyFont="1" applyBorder="1"/>
    <xf numFmtId="0" fontId="23" fillId="0" borderId="2" xfId="4" applyNumberFormat="1" applyFont="1" applyBorder="1" applyAlignment="1">
      <alignment horizontal="right" vertical="center"/>
    </xf>
    <xf numFmtId="0" fontId="21" fillId="0" borderId="2" xfId="4" applyNumberFormat="1" applyFont="1" applyBorder="1" applyAlignment="1">
      <alignment horizontal="right" vertical="center"/>
    </xf>
    <xf numFmtId="0" fontId="21" fillId="0" borderId="2" xfId="4" applyNumberFormat="1" applyFont="1" applyFill="1" applyBorder="1" applyAlignment="1">
      <alignment horizontal="right" vertical="center"/>
    </xf>
    <xf numFmtId="3" fontId="23" fillId="0" borderId="2" xfId="0" applyNumberFormat="1" applyFont="1" applyBorder="1" applyAlignment="1">
      <alignment horizontal="right"/>
    </xf>
    <xf numFmtId="3" fontId="23" fillId="0" borderId="2" xfId="0" applyNumberFormat="1" applyFont="1" applyBorder="1"/>
    <xf numFmtId="0" fontId="24" fillId="15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168" fontId="25" fillId="0" borderId="2" xfId="1" applyNumberFormat="1" applyFont="1" applyBorder="1" applyAlignment="1">
      <alignment vertical="center"/>
    </xf>
    <xf numFmtId="0" fontId="19" fillId="8" borderId="4" xfId="1" applyFont="1" applyFill="1" applyBorder="1" applyAlignment="1">
      <alignment vertical="center"/>
    </xf>
    <xf numFmtId="0" fontId="19" fillId="9" borderId="4" xfId="1" applyFont="1" applyFill="1" applyBorder="1" applyAlignment="1">
      <alignment vertical="center"/>
    </xf>
    <xf numFmtId="167" fontId="4" fillId="15" borderId="0" xfId="3" applyNumberFormat="1" applyFont="1" applyFill="1" applyBorder="1" applyAlignment="1">
      <alignment vertical="center"/>
    </xf>
    <xf numFmtId="167" fontId="4" fillId="15" borderId="0" xfId="3" applyNumberFormat="1" applyFont="1" applyFill="1" applyAlignment="1">
      <alignment vertical="center"/>
    </xf>
    <xf numFmtId="167" fontId="4" fillId="0" borderId="0" xfId="3" applyNumberFormat="1" applyFont="1" applyFill="1" applyAlignment="1">
      <alignment vertical="center"/>
    </xf>
    <xf numFmtId="165" fontId="26" fillId="4" borderId="1" xfId="1" applyNumberFormat="1" applyFont="1" applyFill="1" applyBorder="1" applyAlignment="1">
      <alignment horizontal="center" vertical="center"/>
    </xf>
    <xf numFmtId="14" fontId="10" fillId="0" borderId="0" xfId="1" applyNumberFormat="1" applyFont="1" applyAlignment="1">
      <alignment vertical="center"/>
    </xf>
    <xf numFmtId="0" fontId="19" fillId="2" borderId="2" xfId="3" applyNumberFormat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3" fillId="11" borderId="2" xfId="3" applyNumberFormat="1" applyFont="1" applyFill="1" applyBorder="1" applyAlignment="1">
      <alignment horizontal="left" vertical="center"/>
    </xf>
    <xf numFmtId="170" fontId="26" fillId="4" borderId="2" xfId="1" applyNumberFormat="1" applyFont="1" applyFill="1" applyBorder="1" applyAlignment="1">
      <alignment horizontal="center" vertical="center"/>
    </xf>
    <xf numFmtId="0" fontId="25" fillId="0" borderId="0" xfId="1" applyFont="1" applyAlignment="1">
      <alignment vertical="center"/>
    </xf>
    <xf numFmtId="167" fontId="3" fillId="0" borderId="0" xfId="3" applyNumberFormat="1" applyFont="1" applyAlignment="1">
      <alignment vertical="center"/>
    </xf>
    <xf numFmtId="0" fontId="3" fillId="12" borderId="2" xfId="3" applyNumberFormat="1" applyFont="1" applyFill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0" fontId="19" fillId="8" borderId="2" xfId="3" applyNumberFormat="1" applyFont="1" applyFill="1" applyBorder="1" applyAlignment="1">
      <alignment vertical="center"/>
    </xf>
    <xf numFmtId="0" fontId="10" fillId="15" borderId="0" xfId="1" applyFont="1" applyFill="1" applyAlignment="1">
      <alignment vertical="center"/>
    </xf>
    <xf numFmtId="167" fontId="3" fillId="0" borderId="2" xfId="3" applyNumberFormat="1" applyFont="1" applyBorder="1" applyAlignment="1">
      <alignment vertical="center"/>
    </xf>
    <xf numFmtId="167" fontId="3" fillId="0" borderId="2" xfId="3" applyNumberFormat="1" applyFont="1" applyFill="1" applyBorder="1" applyAlignment="1">
      <alignment vertical="center"/>
    </xf>
    <xf numFmtId="0" fontId="10" fillId="10" borderId="2" xfId="1" applyFont="1" applyFill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168" fontId="2" fillId="0" borderId="2" xfId="4" applyNumberFormat="1" applyFont="1" applyBorder="1" applyAlignment="1">
      <alignment horizontal="left" vertical="center"/>
    </xf>
  </cellXfs>
  <cellStyles count="29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2 5" xfId="28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Comma 7" xfId="27" xr:uid="{00000000-0005-0000-0000-000046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Normal 7" xfId="26" xr:uid="{00000000-0005-0000-0000-000048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14th Mar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144996</c:v>
                </c:pt>
                <c:pt idx="1">
                  <c:v>34385</c:v>
                </c:pt>
                <c:pt idx="2">
                  <c:v>27856</c:v>
                </c:pt>
                <c:pt idx="3">
                  <c:v>7085</c:v>
                </c:pt>
                <c:pt idx="4">
                  <c:v>861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1143</c:v>
                </c:pt>
                <c:pt idx="3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34381</c:v>
                </c:pt>
                <c:pt idx="1">
                  <c:v>57395</c:v>
                </c:pt>
                <c:pt idx="2">
                  <c:v>19793</c:v>
                </c:pt>
                <c:pt idx="3">
                  <c:v>19831</c:v>
                </c:pt>
                <c:pt idx="4">
                  <c:v>8900</c:v>
                </c:pt>
                <c:pt idx="5">
                  <c:v>5735</c:v>
                </c:pt>
                <c:pt idx="6">
                  <c:v>622</c:v>
                </c:pt>
                <c:pt idx="7">
                  <c:v>169</c:v>
                </c:pt>
                <c:pt idx="8">
                  <c:v>84</c:v>
                </c:pt>
                <c:pt idx="9">
                  <c:v>7505</c:v>
                </c:pt>
                <c:pt idx="10">
                  <c:v>5092</c:v>
                </c:pt>
                <c:pt idx="11">
                  <c:v>655</c:v>
                </c:pt>
                <c:pt idx="12">
                  <c:v>1616</c:v>
                </c:pt>
                <c:pt idx="13">
                  <c:v>1022</c:v>
                </c:pt>
                <c:pt idx="14">
                  <c:v>3485</c:v>
                </c:pt>
                <c:pt idx="15">
                  <c:v>325</c:v>
                </c:pt>
                <c:pt idx="16">
                  <c:v>1010</c:v>
                </c:pt>
                <c:pt idx="17">
                  <c:v>669</c:v>
                </c:pt>
                <c:pt idx="18">
                  <c:v>1391</c:v>
                </c:pt>
                <c:pt idx="19">
                  <c:v>1313</c:v>
                </c:pt>
                <c:pt idx="20">
                  <c:v>318</c:v>
                </c:pt>
                <c:pt idx="21">
                  <c:v>613</c:v>
                </c:pt>
                <c:pt idx="22">
                  <c:v>1237</c:v>
                </c:pt>
                <c:pt idx="23">
                  <c:v>4464</c:v>
                </c:pt>
                <c:pt idx="24">
                  <c:v>344</c:v>
                </c:pt>
                <c:pt idx="25">
                  <c:v>5966</c:v>
                </c:pt>
                <c:pt idx="26">
                  <c:v>4131</c:v>
                </c:pt>
                <c:pt idx="27">
                  <c:v>273</c:v>
                </c:pt>
                <c:pt idx="28">
                  <c:v>222</c:v>
                </c:pt>
                <c:pt idx="29">
                  <c:v>7755</c:v>
                </c:pt>
                <c:pt idx="3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14th Mar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767</c:v>
                </c:pt>
                <c:pt idx="1">
                  <c:v>235</c:v>
                </c:pt>
                <c:pt idx="2">
                  <c:v>149</c:v>
                </c:pt>
                <c:pt idx="3">
                  <c:v>54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249</c:v>
                </c:pt>
                <c:pt idx="1">
                  <c:v>348</c:v>
                </c:pt>
                <c:pt idx="2">
                  <c:v>141</c:v>
                </c:pt>
                <c:pt idx="3">
                  <c:v>131</c:v>
                </c:pt>
                <c:pt idx="4">
                  <c:v>53</c:v>
                </c:pt>
                <c:pt idx="5">
                  <c:v>33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52</c:v>
                </c:pt>
                <c:pt idx="10">
                  <c:v>32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22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14th Mar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45701</c:v>
                </c:pt>
                <c:pt idx="1">
                  <c:v>45702</c:v>
                </c:pt>
                <c:pt idx="2">
                  <c:v>45703</c:v>
                </c:pt>
                <c:pt idx="3">
                  <c:v>45704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45710</c:v>
                </c:pt>
                <c:pt idx="10">
                  <c:v>45711</c:v>
                </c:pt>
                <c:pt idx="11">
                  <c:v>45712</c:v>
                </c:pt>
                <c:pt idx="12">
                  <c:v>45713</c:v>
                </c:pt>
                <c:pt idx="13">
                  <c:v>45714</c:v>
                </c:pt>
                <c:pt idx="14">
                  <c:v>45715</c:v>
                </c:pt>
                <c:pt idx="15">
                  <c:v>45716</c:v>
                </c:pt>
                <c:pt idx="16">
                  <c:v>45717</c:v>
                </c:pt>
                <c:pt idx="17">
                  <c:v>45718</c:v>
                </c:pt>
                <c:pt idx="18">
                  <c:v>45719</c:v>
                </c:pt>
                <c:pt idx="19">
                  <c:v>45720</c:v>
                </c:pt>
                <c:pt idx="20">
                  <c:v>45721</c:v>
                </c:pt>
                <c:pt idx="21">
                  <c:v>45722</c:v>
                </c:pt>
                <c:pt idx="22">
                  <c:v>45723</c:v>
                </c:pt>
                <c:pt idx="23">
                  <c:v>45724</c:v>
                </c:pt>
                <c:pt idx="24">
                  <c:v>45725</c:v>
                </c:pt>
                <c:pt idx="25">
                  <c:v>45726</c:v>
                </c:pt>
                <c:pt idx="26">
                  <c:v>45727</c:v>
                </c:pt>
                <c:pt idx="27">
                  <c:v>45728</c:v>
                </c:pt>
                <c:pt idx="28">
                  <c:v>45729</c:v>
                </c:pt>
                <c:pt idx="29">
                  <c:v>45730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424015</c:v>
                </c:pt>
                <c:pt idx="1">
                  <c:v>443487</c:v>
                </c:pt>
                <c:pt idx="2">
                  <c:v>447735</c:v>
                </c:pt>
                <c:pt idx="3">
                  <c:v>460518</c:v>
                </c:pt>
                <c:pt idx="4">
                  <c:v>448659</c:v>
                </c:pt>
                <c:pt idx="5">
                  <c:v>420729</c:v>
                </c:pt>
                <c:pt idx="6">
                  <c:v>419063</c:v>
                </c:pt>
                <c:pt idx="7">
                  <c:v>434183</c:v>
                </c:pt>
                <c:pt idx="8">
                  <c:v>454872</c:v>
                </c:pt>
                <c:pt idx="9">
                  <c:v>435785</c:v>
                </c:pt>
                <c:pt idx="10">
                  <c:v>447018</c:v>
                </c:pt>
                <c:pt idx="11">
                  <c:v>427790</c:v>
                </c:pt>
                <c:pt idx="12">
                  <c:v>410195</c:v>
                </c:pt>
                <c:pt idx="13">
                  <c:v>402685</c:v>
                </c:pt>
                <c:pt idx="14">
                  <c:v>406126</c:v>
                </c:pt>
                <c:pt idx="15">
                  <c:v>428959</c:v>
                </c:pt>
                <c:pt idx="16">
                  <c:v>418293</c:v>
                </c:pt>
                <c:pt idx="17">
                  <c:v>421555</c:v>
                </c:pt>
                <c:pt idx="18">
                  <c:v>395927</c:v>
                </c:pt>
                <c:pt idx="19">
                  <c:v>373211</c:v>
                </c:pt>
                <c:pt idx="20">
                  <c:v>381598</c:v>
                </c:pt>
                <c:pt idx="21">
                  <c:v>389886</c:v>
                </c:pt>
                <c:pt idx="22">
                  <c:v>412714</c:v>
                </c:pt>
                <c:pt idx="23">
                  <c:v>405680</c:v>
                </c:pt>
                <c:pt idx="24">
                  <c:v>418042</c:v>
                </c:pt>
                <c:pt idx="25">
                  <c:v>408253</c:v>
                </c:pt>
                <c:pt idx="26">
                  <c:v>377171</c:v>
                </c:pt>
                <c:pt idx="27">
                  <c:v>381546</c:v>
                </c:pt>
                <c:pt idx="28">
                  <c:v>377440</c:v>
                </c:pt>
                <c:pt idx="29">
                  <c:v>414646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45701</c:v>
                </c:pt>
                <c:pt idx="1">
                  <c:v>45702</c:v>
                </c:pt>
                <c:pt idx="2">
                  <c:v>45703</c:v>
                </c:pt>
                <c:pt idx="3">
                  <c:v>45704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45710</c:v>
                </c:pt>
                <c:pt idx="10">
                  <c:v>45711</c:v>
                </c:pt>
                <c:pt idx="11">
                  <c:v>45712</c:v>
                </c:pt>
                <c:pt idx="12">
                  <c:v>45713</c:v>
                </c:pt>
                <c:pt idx="13">
                  <c:v>45714</c:v>
                </c:pt>
                <c:pt idx="14">
                  <c:v>45715</c:v>
                </c:pt>
                <c:pt idx="15">
                  <c:v>45716</c:v>
                </c:pt>
                <c:pt idx="16">
                  <c:v>45717</c:v>
                </c:pt>
                <c:pt idx="17">
                  <c:v>45718</c:v>
                </c:pt>
                <c:pt idx="18">
                  <c:v>45719</c:v>
                </c:pt>
                <c:pt idx="19">
                  <c:v>45720</c:v>
                </c:pt>
                <c:pt idx="20">
                  <c:v>45721</c:v>
                </c:pt>
                <c:pt idx="21">
                  <c:v>45722</c:v>
                </c:pt>
                <c:pt idx="22">
                  <c:v>45723</c:v>
                </c:pt>
                <c:pt idx="23">
                  <c:v>45724</c:v>
                </c:pt>
                <c:pt idx="24">
                  <c:v>45725</c:v>
                </c:pt>
                <c:pt idx="25">
                  <c:v>45726</c:v>
                </c:pt>
                <c:pt idx="26">
                  <c:v>45727</c:v>
                </c:pt>
                <c:pt idx="27">
                  <c:v>45728</c:v>
                </c:pt>
                <c:pt idx="28">
                  <c:v>45729</c:v>
                </c:pt>
                <c:pt idx="29">
                  <c:v>45730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188576</c:v>
                </c:pt>
                <c:pt idx="1">
                  <c:v>199884</c:v>
                </c:pt>
                <c:pt idx="2">
                  <c:v>194966</c:v>
                </c:pt>
                <c:pt idx="3">
                  <c:v>202689</c:v>
                </c:pt>
                <c:pt idx="4">
                  <c:v>196886</c:v>
                </c:pt>
                <c:pt idx="5">
                  <c:v>186688</c:v>
                </c:pt>
                <c:pt idx="6">
                  <c:v>186605</c:v>
                </c:pt>
                <c:pt idx="7">
                  <c:v>192665</c:v>
                </c:pt>
                <c:pt idx="8">
                  <c:v>203385</c:v>
                </c:pt>
                <c:pt idx="9">
                  <c:v>189326</c:v>
                </c:pt>
                <c:pt idx="10">
                  <c:v>196407</c:v>
                </c:pt>
                <c:pt idx="11">
                  <c:v>192052</c:v>
                </c:pt>
                <c:pt idx="12">
                  <c:v>185496</c:v>
                </c:pt>
                <c:pt idx="13">
                  <c:v>179886</c:v>
                </c:pt>
                <c:pt idx="14">
                  <c:v>181526</c:v>
                </c:pt>
                <c:pt idx="15">
                  <c:v>193941</c:v>
                </c:pt>
                <c:pt idx="16">
                  <c:v>183300</c:v>
                </c:pt>
                <c:pt idx="17">
                  <c:v>186587</c:v>
                </c:pt>
                <c:pt idx="18">
                  <c:v>181640</c:v>
                </c:pt>
                <c:pt idx="19">
                  <c:v>167290</c:v>
                </c:pt>
                <c:pt idx="20">
                  <c:v>175362</c:v>
                </c:pt>
                <c:pt idx="21">
                  <c:v>184329</c:v>
                </c:pt>
                <c:pt idx="22">
                  <c:v>195620</c:v>
                </c:pt>
                <c:pt idx="23">
                  <c:v>188128</c:v>
                </c:pt>
                <c:pt idx="24">
                  <c:v>193628</c:v>
                </c:pt>
                <c:pt idx="25">
                  <c:v>192653</c:v>
                </c:pt>
                <c:pt idx="26">
                  <c:v>176150</c:v>
                </c:pt>
                <c:pt idx="27">
                  <c:v>178220</c:v>
                </c:pt>
                <c:pt idx="28">
                  <c:v>177591</c:v>
                </c:pt>
                <c:pt idx="29">
                  <c:v>196549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45701</c:v>
                </c:pt>
                <c:pt idx="1">
                  <c:v>45702</c:v>
                </c:pt>
                <c:pt idx="2">
                  <c:v>45703</c:v>
                </c:pt>
                <c:pt idx="3">
                  <c:v>45704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45710</c:v>
                </c:pt>
                <c:pt idx="10">
                  <c:v>45711</c:v>
                </c:pt>
                <c:pt idx="11">
                  <c:v>45712</c:v>
                </c:pt>
                <c:pt idx="12">
                  <c:v>45713</c:v>
                </c:pt>
                <c:pt idx="13">
                  <c:v>45714</c:v>
                </c:pt>
                <c:pt idx="14">
                  <c:v>45715</c:v>
                </c:pt>
                <c:pt idx="15">
                  <c:v>45716</c:v>
                </c:pt>
                <c:pt idx="16">
                  <c:v>45717</c:v>
                </c:pt>
                <c:pt idx="17">
                  <c:v>45718</c:v>
                </c:pt>
                <c:pt idx="18">
                  <c:v>45719</c:v>
                </c:pt>
                <c:pt idx="19">
                  <c:v>45720</c:v>
                </c:pt>
                <c:pt idx="20">
                  <c:v>45721</c:v>
                </c:pt>
                <c:pt idx="21">
                  <c:v>45722</c:v>
                </c:pt>
                <c:pt idx="22">
                  <c:v>45723</c:v>
                </c:pt>
                <c:pt idx="23">
                  <c:v>45724</c:v>
                </c:pt>
                <c:pt idx="24">
                  <c:v>45725</c:v>
                </c:pt>
                <c:pt idx="25">
                  <c:v>45726</c:v>
                </c:pt>
                <c:pt idx="26">
                  <c:v>45727</c:v>
                </c:pt>
                <c:pt idx="27">
                  <c:v>45728</c:v>
                </c:pt>
                <c:pt idx="28">
                  <c:v>45729</c:v>
                </c:pt>
                <c:pt idx="29">
                  <c:v>45730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235439</c:v>
                </c:pt>
                <c:pt idx="1">
                  <c:v>243603</c:v>
                </c:pt>
                <c:pt idx="2">
                  <c:v>252769</c:v>
                </c:pt>
                <c:pt idx="3">
                  <c:v>257829</c:v>
                </c:pt>
                <c:pt idx="4">
                  <c:v>251773</c:v>
                </c:pt>
                <c:pt idx="5">
                  <c:v>234041</c:v>
                </c:pt>
                <c:pt idx="6">
                  <c:v>232458</c:v>
                </c:pt>
                <c:pt idx="7">
                  <c:v>241518</c:v>
                </c:pt>
                <c:pt idx="8">
                  <c:v>251487</c:v>
                </c:pt>
                <c:pt idx="9">
                  <c:v>246459</c:v>
                </c:pt>
                <c:pt idx="10">
                  <c:v>250611</c:v>
                </c:pt>
                <c:pt idx="11">
                  <c:v>235738</c:v>
                </c:pt>
                <c:pt idx="12">
                  <c:v>224699</c:v>
                </c:pt>
                <c:pt idx="13">
                  <c:v>222799</c:v>
                </c:pt>
                <c:pt idx="14">
                  <c:v>224600</c:v>
                </c:pt>
                <c:pt idx="15">
                  <c:v>235018</c:v>
                </c:pt>
                <c:pt idx="16">
                  <c:v>234993</c:v>
                </c:pt>
                <c:pt idx="17">
                  <c:v>234968</c:v>
                </c:pt>
                <c:pt idx="18">
                  <c:v>214287</c:v>
                </c:pt>
                <c:pt idx="19">
                  <c:v>205921</c:v>
                </c:pt>
                <c:pt idx="20">
                  <c:v>206236</c:v>
                </c:pt>
                <c:pt idx="21">
                  <c:v>205557</c:v>
                </c:pt>
                <c:pt idx="22">
                  <c:v>217094</c:v>
                </c:pt>
                <c:pt idx="23">
                  <c:v>217552</c:v>
                </c:pt>
                <c:pt idx="24">
                  <c:v>224414</c:v>
                </c:pt>
                <c:pt idx="25">
                  <c:v>215600</c:v>
                </c:pt>
                <c:pt idx="26">
                  <c:v>201021</c:v>
                </c:pt>
                <c:pt idx="27">
                  <c:v>203326</c:v>
                </c:pt>
                <c:pt idx="28">
                  <c:v>199849</c:v>
                </c:pt>
                <c:pt idx="29">
                  <c:v>218097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800618079657E-2"/>
                  <c:y val="-5.142131509937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45445</c:v>
                </c:pt>
                <c:pt idx="4">
                  <c:v>45476</c:v>
                </c:pt>
                <c:pt idx="5">
                  <c:v>45507</c:v>
                </c:pt>
                <c:pt idx="6">
                  <c:v>45538</c:v>
                </c:pt>
                <c:pt idx="7">
                  <c:v>45568</c:v>
                </c:pt>
                <c:pt idx="8">
                  <c:v>45600</c:v>
                </c:pt>
                <c:pt idx="9">
                  <c:v>45631</c:v>
                </c:pt>
                <c:pt idx="10">
                  <c:v>45663</c:v>
                </c:pt>
                <c:pt idx="11">
                  <c:v>45695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12026296</c:v>
                </c:pt>
                <c:pt idx="1">
                  <c:v>11438011</c:v>
                </c:pt>
                <c:pt idx="2">
                  <c:v>10609833</c:v>
                </c:pt>
                <c:pt idx="3">
                  <c:v>10070756</c:v>
                </c:pt>
                <c:pt idx="4">
                  <c:v>11380311</c:v>
                </c:pt>
                <c:pt idx="5">
                  <c:v>11464135</c:v>
                </c:pt>
                <c:pt idx="6">
                  <c:v>9639993</c:v>
                </c:pt>
                <c:pt idx="7">
                  <c:v>11304590</c:v>
                </c:pt>
                <c:pt idx="8">
                  <c:v>12282370</c:v>
                </c:pt>
                <c:pt idx="9">
                  <c:v>13566382</c:v>
                </c:pt>
                <c:pt idx="10">
                  <c:v>13789701</c:v>
                </c:pt>
                <c:pt idx="11">
                  <c:v>12192309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45445</c:v>
                </c:pt>
                <c:pt idx="4">
                  <c:v>45476</c:v>
                </c:pt>
                <c:pt idx="5">
                  <c:v>45507</c:v>
                </c:pt>
                <c:pt idx="6">
                  <c:v>45538</c:v>
                </c:pt>
                <c:pt idx="7">
                  <c:v>45568</c:v>
                </c:pt>
                <c:pt idx="8">
                  <c:v>45600</c:v>
                </c:pt>
                <c:pt idx="9">
                  <c:v>45631</c:v>
                </c:pt>
                <c:pt idx="10">
                  <c:v>45663</c:v>
                </c:pt>
                <c:pt idx="11">
                  <c:v>45695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5452156</c:v>
                </c:pt>
                <c:pt idx="1">
                  <c:v>5204559</c:v>
                </c:pt>
                <c:pt idx="2">
                  <c:v>4883700</c:v>
                </c:pt>
                <c:pt idx="3">
                  <c:v>4462006</c:v>
                </c:pt>
                <c:pt idx="4">
                  <c:v>5063282</c:v>
                </c:pt>
                <c:pt idx="5">
                  <c:v>5088364</c:v>
                </c:pt>
                <c:pt idx="6">
                  <c:v>4277072</c:v>
                </c:pt>
                <c:pt idx="7">
                  <c:v>5127094</c:v>
                </c:pt>
                <c:pt idx="8">
                  <c:v>5514168</c:v>
                </c:pt>
                <c:pt idx="9">
                  <c:v>5926302</c:v>
                </c:pt>
                <c:pt idx="10">
                  <c:v>6065456</c:v>
                </c:pt>
                <c:pt idx="11">
                  <c:v>5419160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45445</c:v>
                </c:pt>
                <c:pt idx="4">
                  <c:v>45476</c:v>
                </c:pt>
                <c:pt idx="5">
                  <c:v>45507</c:v>
                </c:pt>
                <c:pt idx="6">
                  <c:v>45538</c:v>
                </c:pt>
                <c:pt idx="7">
                  <c:v>45568</c:v>
                </c:pt>
                <c:pt idx="8">
                  <c:v>45600</c:v>
                </c:pt>
                <c:pt idx="9">
                  <c:v>45631</c:v>
                </c:pt>
                <c:pt idx="10">
                  <c:v>45663</c:v>
                </c:pt>
                <c:pt idx="11">
                  <c:v>45695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6574140</c:v>
                </c:pt>
                <c:pt idx="1">
                  <c:v>6233452</c:v>
                </c:pt>
                <c:pt idx="2">
                  <c:v>5726133</c:v>
                </c:pt>
                <c:pt idx="3">
                  <c:v>5608750</c:v>
                </c:pt>
                <c:pt idx="4">
                  <c:v>6317029</c:v>
                </c:pt>
                <c:pt idx="5">
                  <c:v>6375771</c:v>
                </c:pt>
                <c:pt idx="6">
                  <c:v>5362921</c:v>
                </c:pt>
                <c:pt idx="7">
                  <c:v>6177496</c:v>
                </c:pt>
                <c:pt idx="8">
                  <c:v>6768202</c:v>
                </c:pt>
                <c:pt idx="9">
                  <c:v>7688093</c:v>
                </c:pt>
                <c:pt idx="10">
                  <c:v>7724245</c:v>
                </c:pt>
                <c:pt idx="11">
                  <c:v>6773149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958609</xdr:colOff>
      <xdr:row>8</xdr:row>
      <xdr:rowOff>4300</xdr:rowOff>
    </xdr:from>
    <xdr:to>
      <xdr:col>28</xdr:col>
      <xdr:colOff>292856</xdr:colOff>
      <xdr:row>42</xdr:row>
      <xdr:rowOff>79955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2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5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s="51" customFormat="1">
      <c r="A30" s="59"/>
      <c r="B30" s="59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59"/>
    </row>
    <row r="31" spans="1:39" s="51" customFormat="1" ht="14.25" hidden="1" customHeight="1">
      <c r="A31" s="59"/>
      <c r="B31" s="64" t="s">
        <v>0</v>
      </c>
      <c r="C31" s="60"/>
      <c r="D31" s="60"/>
      <c r="E31" s="60"/>
      <c r="F31" s="60"/>
      <c r="G31" s="60"/>
      <c r="H31" s="60"/>
      <c r="I31" s="60"/>
      <c r="J31" s="60"/>
      <c r="K31" s="60"/>
      <c r="L31" s="61"/>
      <c r="M31" s="61"/>
      <c r="N31" s="61"/>
      <c r="O31" s="60"/>
      <c r="P31" s="60"/>
      <c r="Q31" s="60"/>
      <c r="R31" s="60"/>
      <c r="S31" s="60"/>
      <c r="T31" s="60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59"/>
    </row>
    <row r="32" spans="1:39" s="51" customFormat="1" hidden="1">
      <c r="A32" s="59"/>
      <c r="B32" s="64" t="s">
        <v>3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59"/>
    </row>
    <row r="33" spans="1:39" s="51" customFormat="1" hidden="1">
      <c r="A33" s="59"/>
      <c r="B33" s="64" t="s">
        <v>1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59"/>
    </row>
    <row r="34" spans="1:39" s="51" customFormat="1" hidden="1">
      <c r="A34" s="59"/>
      <c r="B34" s="64" t="s">
        <v>2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59"/>
    </row>
    <row r="35" spans="1:39" s="51" customFormat="1" hidden="1">
      <c r="A35" s="59"/>
      <c r="B35" s="64" t="s">
        <v>4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59"/>
    </row>
    <row r="36" spans="1:39" s="51" customFormat="1" hidden="1">
      <c r="A36" s="59"/>
      <c r="B36" s="64" t="s">
        <v>5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59"/>
    </row>
    <row r="37" spans="1:39" s="51" customFormat="1" hidden="1">
      <c r="A37" s="59"/>
      <c r="B37" s="64" t="s">
        <v>6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59"/>
    </row>
    <row r="38" spans="1:39" s="51" customFormat="1" hidden="1">
      <c r="A38" s="59"/>
      <c r="B38" s="64" t="s">
        <v>7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59"/>
    </row>
    <row r="39" spans="1:39" s="51" customFormat="1" hidden="1">
      <c r="A39" s="59"/>
      <c r="B39" s="64" t="s">
        <v>8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59"/>
    </row>
    <row r="40" spans="1:39" s="51" customFormat="1" hidden="1">
      <c r="A40" s="59"/>
      <c r="B40" s="64" t="s">
        <v>9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59"/>
    </row>
    <row r="41" spans="1:39" s="51" customFormat="1" hidden="1">
      <c r="A41" s="59"/>
      <c r="B41" s="64" t="s">
        <v>10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59"/>
    </row>
    <row r="42" spans="1:39" s="51" customFormat="1" hidden="1">
      <c r="A42" s="59"/>
      <c r="B42" s="64" t="s">
        <v>11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59"/>
    </row>
    <row r="43" spans="1:39" s="51" customFormat="1" hidden="1">
      <c r="A43" s="59"/>
      <c r="B43" s="64" t="s">
        <v>12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59"/>
    </row>
    <row r="44" spans="1:39" s="51" customFormat="1" hidden="1">
      <c r="A44" s="59"/>
      <c r="B44" s="64" t="s">
        <v>13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59"/>
    </row>
    <row r="45" spans="1:39" s="51" customFormat="1" hidden="1">
      <c r="A45" s="59"/>
      <c r="B45" s="64" t="s">
        <v>14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59"/>
    </row>
    <row r="46" spans="1:39" s="51" customFormat="1" hidden="1">
      <c r="A46" s="59"/>
      <c r="B46" s="64" t="s">
        <v>15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59"/>
    </row>
    <row r="47" spans="1:39" s="51" customFormat="1" hidden="1">
      <c r="A47" s="59"/>
      <c r="B47" s="64" t="s">
        <v>16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59"/>
    </row>
    <row r="48" spans="1:39" s="51" customFormat="1" hidden="1">
      <c r="A48" s="59"/>
      <c r="B48" s="64" t="s">
        <v>17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59">
        <v>1078</v>
      </c>
    </row>
    <row r="49" spans="1:39" s="51" customFormat="1" hidden="1">
      <c r="A49" s="59"/>
      <c r="B49" s="64" t="s">
        <v>18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59">
        <v>1115</v>
      </c>
    </row>
    <row r="50" spans="1:39" s="51" customFormat="1">
      <c r="A50" s="59"/>
      <c r="B50" s="43" t="s">
        <v>36</v>
      </c>
      <c r="C50" s="34">
        <v>34381</v>
      </c>
      <c r="D50" s="34">
        <v>5735</v>
      </c>
      <c r="E50" s="34">
        <v>19831</v>
      </c>
      <c r="F50" s="34">
        <v>57395</v>
      </c>
      <c r="G50" s="34">
        <v>8900</v>
      </c>
      <c r="H50" s="34">
        <v>19793</v>
      </c>
      <c r="I50" s="34">
        <v>622</v>
      </c>
      <c r="J50" s="34">
        <v>0</v>
      </c>
      <c r="K50" s="34">
        <v>169</v>
      </c>
      <c r="L50" s="34">
        <v>84</v>
      </c>
      <c r="M50" s="34">
        <v>7505</v>
      </c>
      <c r="N50" s="34">
        <v>5092</v>
      </c>
      <c r="O50" s="34">
        <v>655</v>
      </c>
      <c r="P50" s="34">
        <v>1616</v>
      </c>
      <c r="Q50" s="34">
        <v>1022</v>
      </c>
      <c r="R50" s="34">
        <v>0</v>
      </c>
      <c r="S50" s="34">
        <v>3485</v>
      </c>
      <c r="T50" s="34">
        <v>325</v>
      </c>
      <c r="U50" s="34">
        <v>1010</v>
      </c>
      <c r="V50" s="34">
        <v>669</v>
      </c>
      <c r="W50" s="34">
        <v>0</v>
      </c>
      <c r="X50" s="34">
        <v>1391</v>
      </c>
      <c r="Y50" s="34">
        <v>1313</v>
      </c>
      <c r="Z50" s="34">
        <v>318</v>
      </c>
      <c r="AA50" s="34">
        <v>613</v>
      </c>
      <c r="AB50" s="34">
        <v>1237</v>
      </c>
      <c r="AC50" s="34">
        <v>4464</v>
      </c>
      <c r="AD50" s="34">
        <v>344</v>
      </c>
      <c r="AE50" s="34">
        <v>5966</v>
      </c>
      <c r="AF50" s="34">
        <v>4131</v>
      </c>
      <c r="AG50" s="34">
        <v>0</v>
      </c>
      <c r="AH50" s="34">
        <v>273</v>
      </c>
      <c r="AI50" s="34">
        <v>222</v>
      </c>
      <c r="AJ50" s="34">
        <v>7755</v>
      </c>
      <c r="AK50" s="34">
        <v>233</v>
      </c>
      <c r="AL50" s="30">
        <f>SUM(C50:AK50)</f>
        <v>196549</v>
      </c>
      <c r="AM50" s="59"/>
    </row>
    <row r="51" spans="1:39" s="51" customFormat="1">
      <c r="A51" s="59"/>
      <c r="B51" s="44" t="s">
        <v>37</v>
      </c>
      <c r="C51" s="34">
        <v>144996</v>
      </c>
      <c r="D51" s="34">
        <v>0</v>
      </c>
      <c r="E51" s="34">
        <v>7085</v>
      </c>
      <c r="F51" s="34">
        <v>34385</v>
      </c>
      <c r="G51" s="34">
        <v>861</v>
      </c>
      <c r="H51" s="34">
        <v>27856</v>
      </c>
      <c r="I51" s="34">
        <v>0</v>
      </c>
      <c r="J51" s="34">
        <v>0</v>
      </c>
      <c r="K51" s="34">
        <v>0</v>
      </c>
      <c r="L51" s="34">
        <v>0</v>
      </c>
      <c r="M51" s="34">
        <v>1604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1143</v>
      </c>
      <c r="AK51" s="34">
        <v>167</v>
      </c>
      <c r="AL51" s="30">
        <f t="shared" ref="AL51" si="0">SUM(C51:AK51)</f>
        <v>218097</v>
      </c>
      <c r="AM51" s="59"/>
    </row>
    <row r="52" spans="1:39" s="51" customFormat="1">
      <c r="A52" s="59"/>
      <c r="B52" s="64" t="s">
        <v>35</v>
      </c>
      <c r="C52" s="39">
        <v>179377</v>
      </c>
      <c r="D52" s="39">
        <v>5735</v>
      </c>
      <c r="E52" s="39">
        <v>26916</v>
      </c>
      <c r="F52" s="39">
        <v>91780</v>
      </c>
      <c r="G52" s="39">
        <v>9761</v>
      </c>
      <c r="H52" s="39">
        <v>47649</v>
      </c>
      <c r="I52" s="39">
        <v>622</v>
      </c>
      <c r="J52" s="39">
        <v>0</v>
      </c>
      <c r="K52" s="39">
        <v>169</v>
      </c>
      <c r="L52" s="39">
        <v>84</v>
      </c>
      <c r="M52" s="39">
        <v>9109</v>
      </c>
      <c r="N52" s="39">
        <v>5092</v>
      </c>
      <c r="O52" s="39">
        <v>655</v>
      </c>
      <c r="P52" s="39">
        <v>1616</v>
      </c>
      <c r="Q52" s="39">
        <v>1022</v>
      </c>
      <c r="R52" s="39">
        <v>0</v>
      </c>
      <c r="S52" s="39">
        <v>3485</v>
      </c>
      <c r="T52" s="39">
        <v>325</v>
      </c>
      <c r="U52" s="39">
        <v>1010</v>
      </c>
      <c r="V52" s="39">
        <v>669</v>
      </c>
      <c r="W52" s="39">
        <v>0</v>
      </c>
      <c r="X52" s="39">
        <v>1391</v>
      </c>
      <c r="Y52" s="39">
        <v>1313</v>
      </c>
      <c r="Z52" s="39">
        <v>318</v>
      </c>
      <c r="AA52" s="39">
        <v>613</v>
      </c>
      <c r="AB52" s="39">
        <v>1237</v>
      </c>
      <c r="AC52" s="39">
        <v>4464</v>
      </c>
      <c r="AD52" s="39">
        <v>344</v>
      </c>
      <c r="AE52" s="39">
        <v>5966</v>
      </c>
      <c r="AF52" s="39">
        <v>4131</v>
      </c>
      <c r="AG52" s="39">
        <v>0</v>
      </c>
      <c r="AH52" s="39">
        <v>273</v>
      </c>
      <c r="AI52" s="39">
        <v>222</v>
      </c>
      <c r="AJ52" s="39">
        <v>8898</v>
      </c>
      <c r="AK52" s="39">
        <v>400</v>
      </c>
      <c r="AL52" s="31">
        <f t="shared" ref="AL52" si="1">SUM(AL50:AL51)</f>
        <v>414646</v>
      </c>
      <c r="AM52" s="59"/>
    </row>
    <row r="53" spans="1:39" ht="15" customHeight="1">
      <c r="A53" s="24"/>
      <c r="B53" s="4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1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2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6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24"/>
      <c r="Q2" s="24"/>
      <c r="R2" s="24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24"/>
      <c r="AM2" s="24"/>
      <c r="AN2" s="24"/>
      <c r="AO2" s="24"/>
    </row>
    <row r="3" spans="1:4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s="51" customFormat="1">
      <c r="A29" s="59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59"/>
      <c r="AN29" s="59"/>
      <c r="AO29" s="59"/>
    </row>
    <row r="30" spans="1:41" s="51" customFormat="1" ht="14.25" hidden="1" customHeight="1">
      <c r="A30" s="59"/>
      <c r="B30" s="51" t="s">
        <v>0</v>
      </c>
      <c r="C30" s="60"/>
      <c r="D30" s="60"/>
      <c r="E30" s="60"/>
      <c r="F30" s="60"/>
      <c r="G30" s="60"/>
      <c r="H30" s="60"/>
      <c r="I30" s="60"/>
      <c r="J30" s="60"/>
      <c r="K30" s="60"/>
      <c r="L30" s="61"/>
      <c r="M30" s="61"/>
      <c r="N30" s="61"/>
      <c r="O30" s="60"/>
      <c r="P30" s="60"/>
      <c r="Q30" s="60"/>
      <c r="R30" s="60"/>
      <c r="S30" s="60"/>
      <c r="T30" s="60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59"/>
      <c r="AN30" s="59"/>
      <c r="AO30" s="59"/>
    </row>
    <row r="31" spans="1:41" s="51" customFormat="1" hidden="1">
      <c r="A31" s="59"/>
      <c r="B31" s="51" t="s">
        <v>3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59"/>
      <c r="AN31" s="59"/>
      <c r="AO31" s="59"/>
    </row>
    <row r="32" spans="1:41" s="51" customFormat="1" hidden="1">
      <c r="A32" s="59"/>
      <c r="B32" s="51" t="s">
        <v>1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59"/>
      <c r="AN32" s="59"/>
      <c r="AO32" s="59"/>
    </row>
    <row r="33" spans="1:41" s="51" customFormat="1" hidden="1">
      <c r="A33" s="59"/>
      <c r="B33" s="51" t="s">
        <v>2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59"/>
      <c r="AN33" s="59"/>
      <c r="AO33" s="59"/>
    </row>
    <row r="34" spans="1:41" s="51" customFormat="1" hidden="1">
      <c r="A34" s="59"/>
      <c r="B34" s="51" t="s">
        <v>4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59"/>
      <c r="AN34" s="59"/>
      <c r="AO34" s="59"/>
    </row>
    <row r="35" spans="1:41" s="51" customFormat="1" hidden="1">
      <c r="A35" s="59"/>
      <c r="B35" s="51" t="s">
        <v>5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59"/>
      <c r="AN35" s="59"/>
      <c r="AO35" s="59"/>
    </row>
    <row r="36" spans="1:41" s="51" customFormat="1" hidden="1">
      <c r="A36" s="59"/>
      <c r="B36" s="51" t="s">
        <v>6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59"/>
      <c r="AN36" s="59"/>
      <c r="AO36" s="59"/>
    </row>
    <row r="37" spans="1:41" s="51" customFormat="1" hidden="1">
      <c r="A37" s="59"/>
      <c r="B37" s="51" t="s">
        <v>7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59"/>
      <c r="AN37" s="59"/>
      <c r="AO37" s="59"/>
    </row>
    <row r="38" spans="1:41" s="51" customFormat="1" hidden="1">
      <c r="A38" s="59"/>
      <c r="B38" s="51" t="s">
        <v>8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59"/>
      <c r="AN38" s="59"/>
      <c r="AO38" s="59"/>
    </row>
    <row r="39" spans="1:41" s="51" customFormat="1" hidden="1">
      <c r="A39" s="59"/>
      <c r="B39" s="51" t="s">
        <v>9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59"/>
      <c r="AN39" s="59"/>
      <c r="AO39" s="59"/>
    </row>
    <row r="40" spans="1:41" s="51" customFormat="1" hidden="1">
      <c r="A40" s="59"/>
      <c r="B40" s="51" t="s">
        <v>10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59"/>
      <c r="AN40" s="59"/>
      <c r="AO40" s="59"/>
    </row>
    <row r="41" spans="1:41" s="51" customFormat="1" hidden="1">
      <c r="A41" s="59"/>
      <c r="B41" s="51" t="s">
        <v>11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59"/>
      <c r="AN41" s="59"/>
      <c r="AO41" s="59"/>
    </row>
    <row r="42" spans="1:41" s="51" customFormat="1" hidden="1">
      <c r="A42" s="59"/>
      <c r="B42" s="51" t="s">
        <v>12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59"/>
      <c r="AN42" s="59"/>
      <c r="AO42" s="59"/>
    </row>
    <row r="43" spans="1:41" s="51" customFormat="1" hidden="1">
      <c r="A43" s="59"/>
      <c r="B43" s="51" t="s">
        <v>13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59"/>
      <c r="AN43" s="59"/>
      <c r="AO43" s="59"/>
    </row>
    <row r="44" spans="1:41" s="51" customFormat="1" hidden="1">
      <c r="A44" s="59"/>
      <c r="B44" s="51" t="s">
        <v>14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59"/>
      <c r="AN44" s="59"/>
      <c r="AO44" s="59"/>
    </row>
    <row r="45" spans="1:41" s="51" customFormat="1" hidden="1">
      <c r="A45" s="59"/>
      <c r="B45" s="51" t="s">
        <v>15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59"/>
      <c r="AN45" s="59"/>
      <c r="AO45" s="59"/>
    </row>
    <row r="46" spans="1:41" s="51" customFormat="1" hidden="1">
      <c r="A46" s="59"/>
      <c r="B46" s="51" t="s">
        <v>16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59"/>
      <c r="AN46" s="59"/>
      <c r="AO46" s="59"/>
    </row>
    <row r="47" spans="1:41" s="51" customFormat="1" hidden="1">
      <c r="A47" s="59"/>
      <c r="B47" s="51" t="s">
        <v>17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59"/>
      <c r="AN47" s="59"/>
      <c r="AO47" s="59"/>
    </row>
    <row r="48" spans="1:41" s="51" customFormat="1" hidden="1">
      <c r="A48" s="59"/>
      <c r="B48" s="51" t="s">
        <v>18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59"/>
      <c r="AN48" s="59"/>
      <c r="AO48" s="59"/>
    </row>
    <row r="49" spans="1:41" s="51" customFormat="1">
      <c r="A49" s="59"/>
      <c r="B49" s="29" t="s">
        <v>36</v>
      </c>
      <c r="C49" s="36">
        <v>249</v>
      </c>
      <c r="D49" s="36">
        <v>33</v>
      </c>
      <c r="E49" s="36">
        <v>131</v>
      </c>
      <c r="F49" s="36">
        <v>348</v>
      </c>
      <c r="G49" s="36">
        <v>53</v>
      </c>
      <c r="H49" s="36">
        <v>141</v>
      </c>
      <c r="I49" s="36">
        <v>4</v>
      </c>
      <c r="J49" s="36">
        <v>0</v>
      </c>
      <c r="K49" s="36">
        <v>2</v>
      </c>
      <c r="L49" s="36">
        <v>4</v>
      </c>
      <c r="M49" s="36">
        <v>52</v>
      </c>
      <c r="N49" s="36">
        <v>32</v>
      </c>
      <c r="O49" s="36">
        <v>4</v>
      </c>
      <c r="P49" s="36">
        <v>10</v>
      </c>
      <c r="Q49" s="36">
        <v>6</v>
      </c>
      <c r="R49" s="36">
        <v>0</v>
      </c>
      <c r="S49" s="36">
        <v>22</v>
      </c>
      <c r="T49" s="36">
        <v>2</v>
      </c>
      <c r="U49" s="36">
        <v>6</v>
      </c>
      <c r="V49" s="36">
        <v>4</v>
      </c>
      <c r="W49" s="36">
        <v>0</v>
      </c>
      <c r="X49" s="36">
        <v>8</v>
      </c>
      <c r="Y49" s="36">
        <v>8</v>
      </c>
      <c r="Z49" s="36">
        <v>2</v>
      </c>
      <c r="AA49" s="36">
        <v>8</v>
      </c>
      <c r="AB49" s="36">
        <v>8</v>
      </c>
      <c r="AC49" s="36">
        <v>28</v>
      </c>
      <c r="AD49" s="36">
        <v>2</v>
      </c>
      <c r="AE49" s="36">
        <v>36</v>
      </c>
      <c r="AF49" s="36">
        <v>24</v>
      </c>
      <c r="AG49" s="36">
        <v>0</v>
      </c>
      <c r="AH49" s="37">
        <v>4</v>
      </c>
      <c r="AI49" s="37">
        <v>4</v>
      </c>
      <c r="AJ49" s="37">
        <v>86</v>
      </c>
      <c r="AK49" s="37">
        <v>4</v>
      </c>
      <c r="AL49" s="33">
        <f>SUM(C49:AK49)</f>
        <v>1325</v>
      </c>
      <c r="AM49" s="59"/>
      <c r="AN49" s="59"/>
      <c r="AO49" s="59"/>
    </row>
    <row r="50" spans="1:41" s="51" customFormat="1">
      <c r="A50" s="59"/>
      <c r="B50" s="62" t="s">
        <v>37</v>
      </c>
      <c r="C50" s="36">
        <v>767</v>
      </c>
      <c r="D50" s="36">
        <v>0</v>
      </c>
      <c r="E50" s="36">
        <v>54</v>
      </c>
      <c r="F50" s="36">
        <v>235</v>
      </c>
      <c r="G50" s="36">
        <v>8</v>
      </c>
      <c r="H50" s="36">
        <v>149</v>
      </c>
      <c r="I50" s="36">
        <v>0</v>
      </c>
      <c r="J50" s="36">
        <v>0</v>
      </c>
      <c r="K50" s="36">
        <v>0</v>
      </c>
      <c r="L50" s="36">
        <v>0</v>
      </c>
      <c r="M50" s="36">
        <v>14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7">
        <v>12</v>
      </c>
      <c r="AK50" s="37">
        <v>2</v>
      </c>
      <c r="AL50" s="33">
        <f t="shared" ref="AL50" si="0">SUM(C50:AK50)</f>
        <v>1241</v>
      </c>
      <c r="AM50" s="59"/>
      <c r="AN50" s="59"/>
      <c r="AO50" s="59"/>
    </row>
    <row r="51" spans="1:41" s="51" customFormat="1">
      <c r="A51" s="59"/>
      <c r="B51" s="63" t="s">
        <v>35</v>
      </c>
      <c r="C51" s="38">
        <v>1016</v>
      </c>
      <c r="D51" s="35">
        <v>33</v>
      </c>
      <c r="E51" s="35">
        <v>185</v>
      </c>
      <c r="F51" s="35">
        <v>583</v>
      </c>
      <c r="G51" s="35">
        <v>61</v>
      </c>
      <c r="H51" s="35">
        <v>290</v>
      </c>
      <c r="I51" s="35">
        <v>4</v>
      </c>
      <c r="J51" s="35">
        <v>0</v>
      </c>
      <c r="K51" s="35">
        <v>2</v>
      </c>
      <c r="L51" s="35">
        <v>4</v>
      </c>
      <c r="M51" s="35">
        <v>66</v>
      </c>
      <c r="N51" s="35">
        <v>32</v>
      </c>
      <c r="O51" s="35">
        <v>4</v>
      </c>
      <c r="P51" s="35">
        <v>10</v>
      </c>
      <c r="Q51" s="35">
        <v>6</v>
      </c>
      <c r="R51" s="35">
        <v>0</v>
      </c>
      <c r="S51" s="35">
        <v>22</v>
      </c>
      <c r="T51" s="35">
        <v>2</v>
      </c>
      <c r="U51" s="35">
        <v>6</v>
      </c>
      <c r="V51" s="35">
        <v>4</v>
      </c>
      <c r="W51" s="35">
        <v>0</v>
      </c>
      <c r="X51" s="35">
        <v>8</v>
      </c>
      <c r="Y51" s="35">
        <v>8</v>
      </c>
      <c r="Z51" s="35">
        <v>2</v>
      </c>
      <c r="AA51" s="35">
        <v>8</v>
      </c>
      <c r="AB51" s="35">
        <v>8</v>
      </c>
      <c r="AC51" s="35">
        <v>28</v>
      </c>
      <c r="AD51" s="35">
        <v>2</v>
      </c>
      <c r="AE51" s="35">
        <v>36</v>
      </c>
      <c r="AF51" s="35">
        <v>24</v>
      </c>
      <c r="AG51" s="35">
        <v>0</v>
      </c>
      <c r="AH51" s="35">
        <v>4</v>
      </c>
      <c r="AI51" s="35">
        <v>4</v>
      </c>
      <c r="AJ51" s="35">
        <v>98</v>
      </c>
      <c r="AK51" s="35">
        <v>6</v>
      </c>
      <c r="AL51" s="32">
        <f t="shared" ref="AL51" si="1">SUM(AL49:AL50)</f>
        <v>2566</v>
      </c>
      <c r="AM51" s="59"/>
      <c r="AN51" s="59"/>
      <c r="AO51" s="59"/>
    </row>
    <row r="52" spans="1:41" ht="15" customHeight="1">
      <c r="A52" s="24"/>
      <c r="B52" s="4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4.42578125" style="1" bestFit="1" customWidth="1"/>
    <col min="2" max="31" width="12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49" customFormat="1">
      <c r="A4" s="20"/>
      <c r="B4" s="48">
        <v>45701</v>
      </c>
      <c r="C4" s="48">
        <v>45702</v>
      </c>
      <c r="D4" s="48">
        <v>45703</v>
      </c>
      <c r="E4" s="48">
        <v>45704</v>
      </c>
      <c r="F4" s="48">
        <v>45705</v>
      </c>
      <c r="G4" s="48">
        <v>45706</v>
      </c>
      <c r="H4" s="48">
        <v>45707</v>
      </c>
      <c r="I4" s="48">
        <v>45708</v>
      </c>
      <c r="J4" s="48">
        <v>45709</v>
      </c>
      <c r="K4" s="48">
        <v>45710</v>
      </c>
      <c r="L4" s="48">
        <v>45711</v>
      </c>
      <c r="M4" s="48">
        <v>45712</v>
      </c>
      <c r="N4" s="48">
        <v>45713</v>
      </c>
      <c r="O4" s="48">
        <v>45714</v>
      </c>
      <c r="P4" s="48">
        <v>45715</v>
      </c>
      <c r="Q4" s="48">
        <v>45716</v>
      </c>
      <c r="R4" s="48">
        <v>45717</v>
      </c>
      <c r="S4" s="48">
        <v>45718</v>
      </c>
      <c r="T4" s="48">
        <v>45719</v>
      </c>
      <c r="U4" s="48">
        <v>45720</v>
      </c>
      <c r="V4" s="48">
        <v>45721</v>
      </c>
      <c r="W4" s="48">
        <v>45722</v>
      </c>
      <c r="X4" s="48">
        <v>45723</v>
      </c>
      <c r="Y4" s="48">
        <v>45724</v>
      </c>
      <c r="Z4" s="48">
        <v>45725</v>
      </c>
      <c r="AA4" s="48">
        <v>45726</v>
      </c>
      <c r="AB4" s="48">
        <v>45727</v>
      </c>
      <c r="AC4" s="48">
        <v>45728</v>
      </c>
      <c r="AD4" s="48">
        <v>45729</v>
      </c>
      <c r="AE4" s="48">
        <v>45730</v>
      </c>
    </row>
    <row r="5" spans="1:31" s="51" customFormat="1">
      <c r="A5" s="50" t="s">
        <v>36</v>
      </c>
      <c r="B5" s="30">
        <v>188576</v>
      </c>
      <c r="C5" s="30">
        <v>199884</v>
      </c>
      <c r="D5" s="30">
        <v>194966</v>
      </c>
      <c r="E5" s="30">
        <v>202689</v>
      </c>
      <c r="F5" s="30">
        <v>196886</v>
      </c>
      <c r="G5" s="30">
        <v>186688</v>
      </c>
      <c r="H5" s="30">
        <v>186605</v>
      </c>
      <c r="I5" s="30">
        <v>192665</v>
      </c>
      <c r="J5" s="30">
        <v>203385</v>
      </c>
      <c r="K5" s="30">
        <v>189326</v>
      </c>
      <c r="L5" s="30">
        <v>196407</v>
      </c>
      <c r="M5" s="30">
        <v>192052</v>
      </c>
      <c r="N5" s="30">
        <v>185496</v>
      </c>
      <c r="O5" s="30">
        <v>179886</v>
      </c>
      <c r="P5" s="30">
        <v>181526</v>
      </c>
      <c r="Q5" s="30">
        <v>193941</v>
      </c>
      <c r="R5" s="30">
        <v>183300</v>
      </c>
      <c r="S5" s="30">
        <v>186587</v>
      </c>
      <c r="T5" s="30">
        <v>181640</v>
      </c>
      <c r="U5" s="30">
        <v>167290</v>
      </c>
      <c r="V5" s="30">
        <v>175362</v>
      </c>
      <c r="W5" s="30">
        <v>184329</v>
      </c>
      <c r="X5" s="30">
        <v>195620</v>
      </c>
      <c r="Y5" s="30">
        <v>188128</v>
      </c>
      <c r="Z5" s="30">
        <v>193628</v>
      </c>
      <c r="AA5" s="30">
        <v>192653</v>
      </c>
      <c r="AB5" s="30">
        <v>176150</v>
      </c>
      <c r="AC5" s="30">
        <v>178220</v>
      </c>
      <c r="AD5" s="30">
        <v>177591</v>
      </c>
      <c r="AE5" s="30">
        <v>196549</v>
      </c>
    </row>
    <row r="6" spans="1:31" s="51" customFormat="1">
      <c r="A6" s="52" t="s">
        <v>37</v>
      </c>
      <c r="B6" s="30">
        <v>235439</v>
      </c>
      <c r="C6" s="30">
        <v>243603</v>
      </c>
      <c r="D6" s="30">
        <v>252769</v>
      </c>
      <c r="E6" s="30">
        <v>257829</v>
      </c>
      <c r="F6" s="30">
        <v>251773</v>
      </c>
      <c r="G6" s="30">
        <v>234041</v>
      </c>
      <c r="H6" s="30">
        <v>232458</v>
      </c>
      <c r="I6" s="30">
        <v>241518</v>
      </c>
      <c r="J6" s="30">
        <v>251487</v>
      </c>
      <c r="K6" s="30">
        <v>246459</v>
      </c>
      <c r="L6" s="30">
        <v>250611</v>
      </c>
      <c r="M6" s="30">
        <v>235738</v>
      </c>
      <c r="N6" s="30">
        <v>224699</v>
      </c>
      <c r="O6" s="30">
        <v>222799</v>
      </c>
      <c r="P6" s="30">
        <v>224600</v>
      </c>
      <c r="Q6" s="30">
        <v>235018</v>
      </c>
      <c r="R6" s="30">
        <v>234993</v>
      </c>
      <c r="S6" s="30">
        <v>234968</v>
      </c>
      <c r="T6" s="30">
        <v>214287</v>
      </c>
      <c r="U6" s="30">
        <v>205921</v>
      </c>
      <c r="V6" s="30">
        <v>206236</v>
      </c>
      <c r="W6" s="30">
        <v>205557</v>
      </c>
      <c r="X6" s="30">
        <v>217094</v>
      </c>
      <c r="Y6" s="30">
        <v>217552</v>
      </c>
      <c r="Z6" s="30">
        <v>224414</v>
      </c>
      <c r="AA6" s="30">
        <v>215600</v>
      </c>
      <c r="AB6" s="30">
        <v>201021</v>
      </c>
      <c r="AC6" s="30">
        <v>203326</v>
      </c>
      <c r="AD6" s="30">
        <v>199849</v>
      </c>
      <c r="AE6" s="30">
        <v>218097</v>
      </c>
    </row>
    <row r="7" spans="1:31" s="51" customFormat="1">
      <c r="A7" s="65" t="s">
        <v>35</v>
      </c>
      <c r="B7" s="31">
        <v>424015</v>
      </c>
      <c r="C7" s="31">
        <v>443487</v>
      </c>
      <c r="D7" s="31">
        <v>447735</v>
      </c>
      <c r="E7" s="31">
        <v>460518</v>
      </c>
      <c r="F7" s="31">
        <v>448659</v>
      </c>
      <c r="G7" s="31">
        <v>420729</v>
      </c>
      <c r="H7" s="31">
        <v>419063</v>
      </c>
      <c r="I7" s="31">
        <v>434183</v>
      </c>
      <c r="J7" s="31">
        <v>454872</v>
      </c>
      <c r="K7" s="31">
        <v>435785</v>
      </c>
      <c r="L7" s="31">
        <v>447018</v>
      </c>
      <c r="M7" s="31">
        <v>427790</v>
      </c>
      <c r="N7" s="31">
        <v>410195</v>
      </c>
      <c r="O7" s="31">
        <v>402685</v>
      </c>
      <c r="P7" s="31">
        <v>406126</v>
      </c>
      <c r="Q7" s="31">
        <v>428959</v>
      </c>
      <c r="R7" s="31">
        <v>418293</v>
      </c>
      <c r="S7" s="31">
        <v>421555</v>
      </c>
      <c r="T7" s="31">
        <v>395927</v>
      </c>
      <c r="U7" s="31">
        <v>373211</v>
      </c>
      <c r="V7" s="31">
        <v>381598</v>
      </c>
      <c r="W7" s="31">
        <v>389886</v>
      </c>
      <c r="X7" s="31">
        <v>412714</v>
      </c>
      <c r="Y7" s="31">
        <v>405680</v>
      </c>
      <c r="Z7" s="31">
        <v>418042</v>
      </c>
      <c r="AA7" s="31">
        <v>408253</v>
      </c>
      <c r="AB7" s="31">
        <v>377171</v>
      </c>
      <c r="AC7" s="31">
        <v>381546</v>
      </c>
      <c r="AD7" s="31">
        <v>377440</v>
      </c>
      <c r="AE7" s="31">
        <v>414646</v>
      </c>
    </row>
    <row r="8" spans="1:3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47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4.42578125" style="3" bestFit="1" customWidth="1"/>
    <col min="4" max="16" width="16.7109375" style="3" customWidth="1"/>
    <col min="17" max="17" width="9.85546875" style="3" bestFit="1" customWidth="1"/>
    <col min="18" max="29" width="9" style="3"/>
    <col min="30" max="30" width="119.140625" style="3" customWidth="1"/>
    <col min="31" max="16384" width="9" style="3"/>
  </cols>
  <sheetData>
    <row r="2" spans="1:30">
      <c r="D2" s="6"/>
    </row>
    <row r="4" spans="1:30" s="51" customFormat="1">
      <c r="D4" s="53">
        <v>45352</v>
      </c>
      <c r="E4" s="53">
        <v>45383</v>
      </c>
      <c r="F4" s="53">
        <v>45413</v>
      </c>
      <c r="G4" s="53">
        <v>45445</v>
      </c>
      <c r="H4" s="53">
        <v>45476</v>
      </c>
      <c r="I4" s="53">
        <v>45507</v>
      </c>
      <c r="J4" s="53">
        <v>45538</v>
      </c>
      <c r="K4" s="53">
        <v>45568</v>
      </c>
      <c r="L4" s="53">
        <v>45600</v>
      </c>
      <c r="M4" s="53">
        <v>45631</v>
      </c>
      <c r="N4" s="53">
        <v>45663</v>
      </c>
      <c r="O4" s="53">
        <v>45695</v>
      </c>
      <c r="Q4" s="54"/>
      <c r="R4" s="54"/>
    </row>
    <row r="5" spans="1:30" s="51" customFormat="1">
      <c r="A5" s="55"/>
      <c r="B5" s="55"/>
      <c r="C5" s="56" t="s">
        <v>36</v>
      </c>
      <c r="D5" s="57">
        <v>5452156</v>
      </c>
      <c r="E5" s="57">
        <v>5204559</v>
      </c>
      <c r="F5" s="57">
        <v>4883700</v>
      </c>
      <c r="G5" s="57">
        <v>4462006</v>
      </c>
      <c r="H5" s="57">
        <v>5063282</v>
      </c>
      <c r="I5" s="42">
        <v>5088364</v>
      </c>
      <c r="J5" s="42">
        <v>4277072</v>
      </c>
      <c r="K5" s="42">
        <v>5127094</v>
      </c>
      <c r="L5" s="42">
        <v>5514168</v>
      </c>
      <c r="M5" s="42">
        <v>5926302</v>
      </c>
      <c r="N5" s="42">
        <v>6065456</v>
      </c>
      <c r="O5" s="42">
        <v>5419160</v>
      </c>
    </row>
    <row r="6" spans="1:30" s="51" customFormat="1">
      <c r="A6" s="55"/>
      <c r="B6" s="55"/>
      <c r="C6" s="58" t="s">
        <v>37</v>
      </c>
      <c r="D6" s="57">
        <v>6574140</v>
      </c>
      <c r="E6" s="57">
        <v>6233452</v>
      </c>
      <c r="F6" s="57">
        <v>5726133</v>
      </c>
      <c r="G6" s="57">
        <v>5608750</v>
      </c>
      <c r="H6" s="57">
        <v>6317029</v>
      </c>
      <c r="I6" s="42">
        <v>6375771</v>
      </c>
      <c r="J6" s="42">
        <v>5362921</v>
      </c>
      <c r="K6" s="42">
        <v>6177496</v>
      </c>
      <c r="L6" s="42">
        <v>6768202</v>
      </c>
      <c r="M6" s="42">
        <v>7688093</v>
      </c>
      <c r="N6" s="42">
        <v>7724245</v>
      </c>
      <c r="O6" s="42">
        <v>6773149</v>
      </c>
    </row>
    <row r="7" spans="1:30" s="51" customFormat="1">
      <c r="C7" s="29" t="s">
        <v>38</v>
      </c>
      <c r="D7" s="57">
        <v>12026296</v>
      </c>
      <c r="E7" s="57">
        <v>11438011</v>
      </c>
      <c r="F7" s="57">
        <v>10609833</v>
      </c>
      <c r="G7" s="57">
        <v>10070756</v>
      </c>
      <c r="H7" s="57">
        <v>11380311</v>
      </c>
      <c r="I7" s="42">
        <v>11464135</v>
      </c>
      <c r="J7" s="42">
        <v>9639993</v>
      </c>
      <c r="K7" s="42">
        <v>11304590</v>
      </c>
      <c r="L7" s="42">
        <v>12282370</v>
      </c>
      <c r="M7" s="42">
        <v>13566382</v>
      </c>
      <c r="N7" s="42">
        <v>13789701</v>
      </c>
      <c r="O7" s="42">
        <v>12192309</v>
      </c>
    </row>
    <row r="8" spans="1:30">
      <c r="A8" s="4"/>
      <c r="B8" s="4"/>
      <c r="C8" s="4"/>
      <c r="AD8" s="6"/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1" spans="3:3">
      <c r="C41" s="3" t="s">
        <v>68</v>
      </c>
    </row>
    <row r="47" spans="3:3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39</v>
      </c>
      <c r="B1" s="12" t="s">
        <v>40</v>
      </c>
      <c r="C1" s="12" t="s">
        <v>41</v>
      </c>
      <c r="D1" s="13" t="s">
        <v>42</v>
      </c>
      <c r="E1" s="17" t="s">
        <v>43</v>
      </c>
      <c r="G1" s="13">
        <v>1</v>
      </c>
      <c r="H1" s="13" t="s">
        <v>44</v>
      </c>
      <c r="J1" s="13" t="s">
        <v>45</v>
      </c>
    </row>
    <row r="2" spans="1:10" s="13" customFormat="1">
      <c r="A2" s="16">
        <f>DAY(Table1[DATE])</f>
        <v>14</v>
      </c>
      <c r="B2" s="16" t="str">
        <f>INDEX(J1:J12,MATCH(MONTH(Table1[DATE]),G1:G12,0))</f>
        <v>Mar</v>
      </c>
      <c r="C2" s="16">
        <f>YEAR(Table1[DATE])</f>
        <v>2025</v>
      </c>
      <c r="D2" s="16">
        <v>2024</v>
      </c>
      <c r="E2" s="18">
        <f>'30-Day PAX'!AE4</f>
        <v>45730</v>
      </c>
      <c r="G2" s="13">
        <v>2</v>
      </c>
      <c r="H2" s="13" t="s">
        <v>46</v>
      </c>
      <c r="J2" s="13" t="s">
        <v>47</v>
      </c>
    </row>
    <row r="3" spans="1:10" ht="52.5" hidden="1" customHeight="1">
      <c r="G3">
        <v>3</v>
      </c>
      <c r="H3" t="s">
        <v>48</v>
      </c>
      <c r="J3" s="13" t="s">
        <v>49</v>
      </c>
    </row>
    <row r="4" spans="1:10" ht="36" hidden="1" customHeight="1">
      <c r="A4" t="s">
        <v>50</v>
      </c>
      <c r="G4">
        <v>4</v>
      </c>
      <c r="H4" t="s">
        <v>51</v>
      </c>
      <c r="J4" s="13" t="s">
        <v>52</v>
      </c>
    </row>
    <row r="5" spans="1:10" ht="53.25" hidden="1" customHeight="1">
      <c r="A5" t="s">
        <v>53</v>
      </c>
      <c r="B5" s="11" t="str">
        <f>A5&amp;$A$2&amp;VLOOKUP($A$2,$G$1:$H$31,2,0)&amp;" "&amp;$B$2&amp;" "&amp;$C$2</f>
        <v>Number of Total Passengers as of 14th Mar 2025</v>
      </c>
      <c r="G5">
        <v>5</v>
      </c>
      <c r="H5" t="s">
        <v>51</v>
      </c>
      <c r="J5" s="13" t="s">
        <v>54</v>
      </c>
    </row>
    <row r="6" spans="1:10" ht="32.25" hidden="1" customHeight="1">
      <c r="A6" t="s">
        <v>55</v>
      </c>
      <c r="G6">
        <v>6</v>
      </c>
      <c r="H6" t="s">
        <v>51</v>
      </c>
      <c r="J6" s="13" t="s">
        <v>56</v>
      </c>
    </row>
    <row r="7" spans="1:10" ht="42.75" hidden="1" customHeight="1">
      <c r="A7" t="s">
        <v>57</v>
      </c>
      <c r="B7" s="11" t="str">
        <f>A7&amp;$A$2&amp;VLOOKUP($A$2,$G$1:$H$31,2,0)&amp;" "&amp;$B$2&amp;" "&amp;$C$2</f>
        <v>Number of Total Flights as of 14th Mar 2025</v>
      </c>
      <c r="G7">
        <v>7</v>
      </c>
      <c r="H7" t="s">
        <v>51</v>
      </c>
      <c r="J7" s="13" t="s">
        <v>58</v>
      </c>
    </row>
    <row r="8" spans="1:10" ht="42.75" hidden="1" customHeight="1">
      <c r="A8" t="s">
        <v>59</v>
      </c>
      <c r="G8">
        <v>8</v>
      </c>
      <c r="H8" t="s">
        <v>51</v>
      </c>
      <c r="J8" s="13" t="s">
        <v>60</v>
      </c>
    </row>
    <row r="9" spans="1:10" ht="26.25" hidden="1" customHeight="1">
      <c r="A9" t="s">
        <v>61</v>
      </c>
      <c r="B9" s="11" t="str">
        <f>A9&amp;$A$2&amp;VLOOKUP($A$2,$G$1:$H$31,2,0)&amp;" "&amp;$B$2&amp;" "&amp;$C$2</f>
        <v>Total Passengers as of 14th Mar 2025</v>
      </c>
      <c r="G9">
        <v>9</v>
      </c>
      <c r="H9" t="s">
        <v>51</v>
      </c>
      <c r="J9" s="13" t="s">
        <v>62</v>
      </c>
    </row>
    <row r="10" spans="1:10" ht="43.5" hidden="1" customHeight="1">
      <c r="A10" t="s">
        <v>63</v>
      </c>
      <c r="G10">
        <v>10</v>
      </c>
      <c r="H10" t="s">
        <v>51</v>
      </c>
      <c r="J10" s="13" t="s">
        <v>64</v>
      </c>
    </row>
    <row r="11" spans="1:10" ht="57" hidden="1" customHeight="1">
      <c r="A11" t="s">
        <v>65</v>
      </c>
      <c r="B11" s="14" t="str">
        <f>A11&amp;TEXT('12-Months PAX'!$D$4,"mmmm")&amp;" "&amp;$D$2</f>
        <v>Total Passengers since March 2024</v>
      </c>
      <c r="G11">
        <v>11</v>
      </c>
      <c r="H11" t="s">
        <v>51</v>
      </c>
      <c r="J11" s="13" t="s">
        <v>66</v>
      </c>
    </row>
    <row r="12" spans="1:10" hidden="1">
      <c r="G12">
        <v>12</v>
      </c>
      <c r="H12" t="s">
        <v>51</v>
      </c>
      <c r="J12" s="13" t="s">
        <v>67</v>
      </c>
    </row>
    <row r="13" spans="1:10" hidden="1">
      <c r="G13">
        <v>13</v>
      </c>
      <c r="H13" t="s">
        <v>51</v>
      </c>
      <c r="J13" s="13"/>
    </row>
    <row r="14" spans="1:10" hidden="1">
      <c r="G14">
        <v>14</v>
      </c>
      <c r="H14" t="s">
        <v>51</v>
      </c>
      <c r="J14" s="13"/>
    </row>
    <row r="15" spans="1:10" hidden="1">
      <c r="G15">
        <v>15</v>
      </c>
      <c r="H15" t="s">
        <v>51</v>
      </c>
      <c r="J15" s="13"/>
    </row>
    <row r="16" spans="1:10" hidden="1">
      <c r="G16">
        <v>16</v>
      </c>
      <c r="H16" t="s">
        <v>51</v>
      </c>
      <c r="J16" s="13"/>
    </row>
    <row r="17" spans="7:10" hidden="1">
      <c r="G17">
        <v>17</v>
      </c>
      <c r="H17" t="s">
        <v>51</v>
      </c>
      <c r="J17" s="13"/>
    </row>
    <row r="18" spans="7:10" hidden="1">
      <c r="G18">
        <v>18</v>
      </c>
      <c r="H18" t="s">
        <v>51</v>
      </c>
      <c r="J18" s="13"/>
    </row>
    <row r="19" spans="7:10" hidden="1">
      <c r="G19">
        <v>19</v>
      </c>
      <c r="H19" t="s">
        <v>51</v>
      </c>
      <c r="J19" s="13"/>
    </row>
    <row r="20" spans="7:10" hidden="1">
      <c r="G20">
        <v>20</v>
      </c>
      <c r="H20" t="s">
        <v>51</v>
      </c>
      <c r="J20" s="13"/>
    </row>
    <row r="21" spans="7:10" hidden="1">
      <c r="G21">
        <v>21</v>
      </c>
      <c r="H21" t="s">
        <v>44</v>
      </c>
      <c r="J21" s="13"/>
    </row>
    <row r="22" spans="7:10" hidden="1">
      <c r="G22">
        <v>22</v>
      </c>
      <c r="H22" t="s">
        <v>46</v>
      </c>
      <c r="J22" s="13"/>
    </row>
    <row r="23" spans="7:10" hidden="1">
      <c r="G23">
        <v>23</v>
      </c>
      <c r="H23" t="s">
        <v>48</v>
      </c>
      <c r="J23" s="13"/>
    </row>
    <row r="24" spans="7:10" hidden="1">
      <c r="G24">
        <v>24</v>
      </c>
      <c r="H24" t="s">
        <v>51</v>
      </c>
      <c r="J24" s="13"/>
    </row>
    <row r="25" spans="7:10" hidden="1">
      <c r="G25">
        <v>25</v>
      </c>
      <c r="H25" t="s">
        <v>51</v>
      </c>
    </row>
    <row r="26" spans="7:10" hidden="1">
      <c r="G26">
        <v>26</v>
      </c>
      <c r="H26" t="s">
        <v>51</v>
      </c>
    </row>
    <row r="27" spans="7:10" hidden="1">
      <c r="G27">
        <v>27</v>
      </c>
      <c r="H27" t="s">
        <v>51</v>
      </c>
    </row>
    <row r="28" spans="7:10" hidden="1">
      <c r="G28">
        <v>28</v>
      </c>
      <c r="H28" t="s">
        <v>51</v>
      </c>
    </row>
    <row r="29" spans="7:10" hidden="1">
      <c r="G29">
        <v>29</v>
      </c>
      <c r="H29" t="s">
        <v>51</v>
      </c>
    </row>
    <row r="30" spans="7:10" hidden="1">
      <c r="G30">
        <v>30</v>
      </c>
      <c r="H30" t="s">
        <v>51</v>
      </c>
    </row>
    <row r="31" spans="7:10" hidden="1">
      <c r="G31">
        <v>31</v>
      </c>
      <c r="H31" t="s">
        <v>44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d1f8fc93-d40b-44ac-9772-57f29c0b5a08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888b3db-7650-4fb5-87c2-1adeb607d11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2025-03-17T02:51:57Z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