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ASC central drive\Data and Information Service Group DI\1. Air Transport Statistics Data\01) Daily (+ India China)\02) ข้อมูลรายวัน ITD\2025\202503\ข้อมูลให้ ITD 20250319\"/>
    </mc:Choice>
  </mc:AlternateContent>
  <xr:revisionPtr revIDLastSave="6" documentId="6_{3ADADB02-B97A-413F-B385-62969F5054F5}" xr6:coauthVersionLast="36" xr6:coauthVersionMax="47" xr10:uidLastSave="{41538C9A-6EA5-4184-ACE1-B7471C601911}"/>
  <bookViews>
    <workbookView xWindow="-108" yWindow="-108" windowWidth="19416" windowHeight="10416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FMM'!$B$52:$AK$62</definedName>
    <definedName name="_xlnm.Print_Area" localSheetId="0">'Daily PAX'!$C$30:$AL$58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50" i="235" l="1"/>
  <c r="AL51" i="235"/>
  <c r="E2" i="240"/>
  <c r="C2" i="240"/>
  <c r="AL50" i="236"/>
  <c r="AL49" i="236"/>
  <c r="B11" i="240"/>
  <c r="A2" i="240"/>
  <c r="B2" i="240"/>
  <c r="B9" i="240" s="1"/>
  <c r="B5" i="240" l="1"/>
  <c r="B7" i="240"/>
  <c r="AL52" i="235"/>
  <c r="AL51" i="236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<sst xmlns="http://schemas.openxmlformats.org/spreadsheetml/2006/main" count="179" uniqueCount="69">
  <si>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</si>
  <si>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</si>
  <si>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</si>
  <si>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</si>
  <si>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</si>
  <si>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</si>
  <si>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</si>
  <si>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</si>
  <si>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</si>
  <si>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</si>
  <si>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</si>
  <si>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</si>
  <si>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</si>
  <si>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</si>
  <si>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</si>
  <si>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</si>
  <si>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</si>
  <si>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</si>
  <si>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</si>
  <si>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</si>
  <si>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</si>
  <si>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</si>
  <si>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</si>
  <si>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</si>
  <si>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</si>
  <si>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</si>
  <si>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</si>
  <si>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</si>
  <si>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</si>
  <si>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</si>
  <si>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</si>
  <si>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</si>
  <si>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</si>
  <si>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</si>
  <si>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</si>
  <si>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</si>
  <si>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</si>
  <si>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</si>
  <si>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</si>
  <si>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</si>
  <si>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</si>
  <si>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</si>
  <si>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</si>
  <si>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DATE</t>
  </si>
  <si>
    <t>st</t>
  </si>
  <si>
    <t>Jan</t>
  </si>
  <si>
    <t>nd</t>
  </si>
  <si>
    <t>Feb</t>
  </si>
  <si>
    <t>rd</t>
  </si>
  <si>
    <t>Mar</t>
  </si>
  <si>
    <t>Daily PAX</t>
  </si>
  <si>
    <t>th</t>
  </si>
  <si>
    <t>Apr</t>
  </si>
  <si>
    <t xml:space="preserve">Number of Total Passengers as of </t>
  </si>
  <si>
    <t>May</t>
  </si>
  <si>
    <t>Daily FMM</t>
  </si>
  <si>
    <t>Jun</t>
  </si>
  <si>
    <t xml:space="preserve">Number of Total Flights as of </t>
  </si>
  <si>
    <t>Jul</t>
  </si>
  <si>
    <t>30-Days PAX</t>
  </si>
  <si>
    <t>Aug</t>
  </si>
  <si>
    <t xml:space="preserve">Total Passengers as of </t>
  </si>
  <si>
    <t>Sep</t>
  </si>
  <si>
    <t>12-Months PAX</t>
  </si>
  <si>
    <t>Oct</t>
  </si>
  <si>
    <t xml:space="preserve">Total Passengers since </t>
  </si>
  <si>
    <t>Nov</t>
  </si>
  <si>
    <t>Dec</t>
  </si>
  <si>
    <t>* หมายเหตุ : ข้อมูลรายเดือนเป็นเพียงข้อมูลเบื้องต้น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</si>
</sst>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2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  <font>
      <b/>
      <sz val="11"/>
      <color rgb="FF000000"/>
      <name val="Tahoma"/>
      <family val="2"/>
      <scheme val="minor"/>
    </font>
    <font>
      <i/>
      <sz val="11"/>
      <color indexed="8"/>
      <name val="Tahoma"/>
      <family val="2"/>
      <scheme val="minor"/>
    </font>
    <font>
      <b/>
      <sz val="11"/>
      <color indexed="8"/>
      <name val="Tahoma"/>
      <family val="2"/>
      <scheme val="minor"/>
    </font>
    <font>
      <b/>
      <sz val="11"/>
      <color theme="0"/>
      <name val="Tahoma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7" fontId="11" fillId="0" borderId="0" applyFont="0" applyFill="0" applyBorder="0" applyAlignment="0" applyProtection="0"/>
    <xf numFmtId="0" fontId="19" fillId="13" borderId="0" applyNumberFormat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0" fontId="20" fillId="14" borderId="3" applyNumberFormat="0" applyAlignment="0" applyProtection="0"/>
    <xf numFmtId="187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0" fontId="6" fillId="0" borderId="0"/>
    <xf numFmtId="0" fontId="11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10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13" fillId="0" borderId="0" xfId="1" applyFont="1" applyAlignment="1">
      <alignment vertical="center"/>
    </xf>
    <xf numFmtId="190" fontId="14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16" fillId="0" borderId="0" xfId="1" applyFont="1" applyAlignment="1">
      <alignment vertical="center"/>
    </xf>
    <xf numFmtId="191" fontId="18" fillId="0" borderId="0" xfId="4" applyNumberFormat="1" applyFont="1" applyAlignment="1">
      <alignment horizontal="right" vertical="center"/>
    </xf>
    <xf numFmtId="0" fontId="19" fillId="3" borderId="2" xfId="0" applyFont="1" applyFill="1" applyBorder="1" applyAlignment="1">
      <alignment horizontal="center" vertical="center"/>
    </xf>
    <xf numFmtId="191" fontId="13" fillId="0" borderId="0" xfId="4" applyNumberFormat="1" applyFont="1" applyAlignment="1">
      <alignment vertical="center"/>
    </xf>
    <xf numFmtId="3" fontId="15" fillId="0" borderId="0" xfId="0" applyNumberFormat="1" applyFont="1" applyAlignment="1">
      <alignment vertical="center"/>
    </xf>
    <xf numFmtId="192" fontId="0" fillId="0" borderId="0" xfId="0" applyNumberFormat="1"/>
    <xf numFmtId="0" fontId="19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4" fontId="0" fillId="0" borderId="0" xfId="0" applyNumberFormat="1"/>
    <xf numFmtId="188" fontId="12" fillId="4" borderId="1" xfId="1" applyNumberFormat="1" applyFont="1" applyFill="1" applyBorder="1" applyAlignment="1">
      <alignment horizontal="center" vertical="center"/>
    </xf>
    <xf numFmtId="0" fontId="22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22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8" fillId="0" borderId="0" xfId="4" applyNumberFormat="1" applyFont="1" applyAlignment="1">
      <alignment horizontal="right" vertical="center"/>
    </xf>
    <xf numFmtId="14" fontId="10" fillId="0" borderId="0" xfId="1" applyNumberFormat="1" applyAlignment="1">
      <alignment vertical="center"/>
    </xf>
    <xf numFmtId="0" fontId="12" fillId="0" borderId="0" xfId="3" applyNumberFormat="1" applyFont="1" applyFill="1" applyAlignment="1">
      <alignment horizontal="left" vertical="center"/>
    </xf>
    <xf numFmtId="0" fontId="17" fillId="0" borderId="0" xfId="3" applyNumberFormat="1" applyFont="1" applyFill="1" applyAlignment="1">
      <alignment horizontal="left" vertical="center"/>
    </xf>
    <xf numFmtId="0" fontId="10" fillId="15" borderId="0" xfId="1" applyFill="1" applyAlignment="1">
      <alignment vertical="center"/>
    </xf>
    <xf numFmtId="188" fontId="19" fillId="4" borderId="2" xfId="1" applyNumberFormat="1" applyFont="1" applyFill="1" applyBorder="1" applyAlignment="1">
      <alignment horizontal="center" vertical="center"/>
    </xf>
    <xf numFmtId="188" fontId="19" fillId="5" borderId="2" xfId="1" applyNumberFormat="1" applyFont="1" applyFill="1" applyBorder="1" applyAlignment="1">
      <alignment horizontal="center" vertical="center"/>
    </xf>
    <xf numFmtId="188" fontId="19" fillId="6" borderId="2" xfId="1" applyNumberFormat="1" applyFont="1" applyFill="1" applyBorder="1" applyAlignment="1">
      <alignment horizontal="center" vertical="center"/>
    </xf>
    <xf numFmtId="189" fontId="19" fillId="7" borderId="2" xfId="1" applyNumberFormat="1" applyFont="1" applyFill="1" applyBorder="1" applyAlignment="1">
      <alignment horizontal="center" vertical="center"/>
    </xf>
    <xf numFmtId="0" fontId="19" fillId="2" borderId="2" xfId="1" applyFont="1" applyFill="1" applyBorder="1" applyAlignment="1">
      <alignment vertical="center"/>
    </xf>
    <xf numFmtId="3" fontId="18" fillId="0" borderId="2" xfId="4" applyNumberFormat="1" applyFont="1" applyBorder="1" applyAlignment="1">
      <alignment horizontal="right" vertical="center"/>
    </xf>
    <xf numFmtId="3" fontId="23" fillId="0" borderId="2" xfId="4" applyNumberFormat="1" applyFont="1" applyBorder="1" applyAlignment="1">
      <alignment horizontal="right" vertical="center"/>
    </xf>
    <xf numFmtId="37" fontId="23" fillId="0" borderId="2" xfId="4" applyNumberFormat="1" applyFont="1" applyBorder="1" applyAlignment="1">
      <alignment horizontal="right" vertical="center"/>
    </xf>
    <xf numFmtId="37" fontId="18" fillId="0" borderId="2" xfId="4" applyNumberFormat="1" applyFont="1" applyBorder="1" applyAlignment="1">
      <alignment horizontal="right" vertical="center"/>
    </xf>
    <xf numFmtId="3" fontId="21" fillId="0" borderId="2" xfId="0" applyNumberFormat="1" applyFont="1" applyBorder="1"/>
    <xf numFmtId="0" fontId="23" fillId="0" borderId="2" xfId="4" applyNumberFormat="1" applyFont="1" applyBorder="1" applyAlignment="1">
      <alignment horizontal="right" vertical="center"/>
    </xf>
    <xf numFmtId="0" fontId="21" fillId="0" borderId="2" xfId="4" applyNumberFormat="1" applyFont="1" applyBorder="1" applyAlignment="1">
      <alignment horizontal="right" vertical="center"/>
    </xf>
    <xf numFmtId="0" fontId="21" fillId="0" borderId="2" xfId="4" applyNumberFormat="1" applyFont="1" applyFill="1" applyBorder="1" applyAlignment="1">
      <alignment horizontal="right" vertical="center"/>
    </xf>
    <xf numFmtId="3" fontId="23" fillId="0" borderId="2" xfId="0" applyNumberFormat="1" applyFont="1" applyBorder="1" applyAlignment="1">
      <alignment horizontal="right"/>
    </xf>
    <xf numFmtId="3" fontId="23" fillId="0" borderId="2" xfId="0" applyNumberFormat="1" applyFont="1" applyBorder="1"/>
    <xf numFmtId="0" fontId="24" fillId="15" borderId="0" xfId="1" applyFont="1" applyFill="1" applyAlignment="1">
      <alignment vertical="center"/>
    </xf>
    <xf numFmtId="0" fontId="21" fillId="0" borderId="0" xfId="1" applyFont="1" applyAlignment="1">
      <alignment vertical="center"/>
    </xf>
    <xf numFmtId="191" fontId="25" fillId="0" borderId="2" xfId="1" applyNumberFormat="1" applyFont="1" applyBorder="1" applyAlignment="1">
      <alignment vertical="center"/>
    </xf>
    <xf numFmtId="0" fontId="19" fillId="8" borderId="4" xfId="1" applyFont="1" applyFill="1" applyBorder="1" applyAlignment="1">
      <alignment vertical="center"/>
    </xf>
    <xf numFmtId="0" fontId="19" fillId="9" borderId="4" xfId="1" applyFont="1" applyFill="1" applyBorder="1" applyAlignment="1">
      <alignment vertical="center"/>
    </xf>
    <xf numFmtId="190" fontId="4" fillId="15" borderId="0" xfId="3" applyNumberFormat="1" applyFont="1" applyFill="1" applyBorder="1" applyAlignment="1">
      <alignment vertical="center"/>
    </xf>
    <xf numFmtId="190" fontId="4" fillId="15" borderId="0" xfId="3" applyNumberFormat="1" applyFont="1" applyFill="1" applyAlignment="1">
      <alignment vertical="center"/>
    </xf>
    <xf numFmtId="190" fontId="4" fillId="0" borderId="0" xfId="3" applyNumberFormat="1" applyFont="1" applyFill="1" applyAlignment="1">
      <alignment vertical="center"/>
    </xf>
    <xf numFmtId="188" fontId="26" fillId="4" borderId="1" xfId="1" applyNumberFormat="1" applyFont="1" applyFill="1" applyBorder="1" applyAlignment="1">
      <alignment horizontal="center" vertical="center"/>
    </xf>
    <xf numFmtId="14" fontId="10" fillId="0" borderId="0" xfId="1" applyNumberFormat="1" applyFont="1" applyAlignment="1">
      <alignment vertical="center"/>
    </xf>
    <xf numFmtId="0" fontId="19" fillId="2" borderId="2" xfId="3" applyNumberFormat="1" applyFont="1" applyFill="1" applyBorder="1" applyAlignment="1">
      <alignment horizontal="left" vertical="center"/>
    </xf>
    <xf numFmtId="0" fontId="10" fillId="0" borderId="0" xfId="1" applyFont="1" applyAlignment="1">
      <alignment vertical="center"/>
    </xf>
    <xf numFmtId="0" fontId="3" fillId="11" borderId="2" xfId="3" applyNumberFormat="1" applyFont="1" applyFill="1" applyBorder="1" applyAlignment="1">
      <alignment horizontal="left" vertical="center"/>
    </xf>
    <xf numFmtId="193" fontId="26" fillId="4" borderId="2" xfId="1" applyNumberFormat="1" applyFont="1" applyFill="1" applyBorder="1" applyAlignment="1">
      <alignment horizontal="center" vertical="center"/>
    </xf>
    <xf numFmtId="0" fontId="25" fillId="0" borderId="0" xfId="1" applyFont="1" applyAlignment="1">
      <alignment vertical="center"/>
    </xf>
    <xf numFmtId="190" fontId="3" fillId="0" borderId="0" xfId="3" applyNumberFormat="1" applyFont="1" applyAlignment="1">
      <alignment vertical="center"/>
    </xf>
    <xf numFmtId="0" fontId="3" fillId="12" borderId="2" xfId="3" applyNumberFormat="1" applyFont="1" applyFill="1" applyBorder="1" applyAlignment="1">
      <alignment vertical="center"/>
    </xf>
    <xf numFmtId="191" fontId="25" fillId="0" borderId="2" xfId="4" applyNumberFormat="1" applyFont="1" applyBorder="1" applyAlignment="1">
      <alignment vertical="center"/>
    </xf>
    <xf numFmtId="0" fontId="19" fillId="8" borderId="2" xfId="3" applyNumberFormat="1" applyFont="1" applyFill="1" applyBorder="1" applyAlignment="1">
      <alignment vertical="center"/>
    </xf>
    <xf numFmtId="0" fontId="10" fillId="15" borderId="0" xfId="1" applyFont="1" applyFill="1" applyAlignment="1">
      <alignment vertical="center"/>
    </xf>
    <xf numFmtId="190" fontId="3" fillId="0" borderId="2" xfId="3" applyNumberFormat="1" applyFont="1" applyBorder="1" applyAlignment="1">
      <alignment vertical="center"/>
    </xf>
    <xf numFmtId="190" fontId="3" fillId="0" borderId="2" xfId="3" applyNumberFormat="1" applyFont="1" applyFill="1" applyBorder="1" applyAlignment="1">
      <alignment vertical="center"/>
    </xf>
    <xf numFmtId="0" fontId="10" fillId="10" borderId="2" xfId="1" applyFont="1" applyFill="1" applyBorder="1" applyAlignment="1">
      <alignment vertical="center"/>
    </xf>
    <xf numFmtId="0" fontId="10" fillId="0" borderId="2" xfId="1" applyFont="1" applyBorder="1" applyAlignment="1">
      <alignment vertical="center"/>
    </xf>
    <xf numFmtId="0" fontId="10" fillId="0" borderId="4" xfId="1" applyFont="1" applyBorder="1" applyAlignment="1">
      <alignment vertical="center"/>
    </xf>
    <xf numFmtId="191" fontId="2" fillId="0" borderId="2" xfId="4" applyNumberFormat="1" applyFont="1" applyBorder="1" applyAlignment="1">
      <alignment horizontal="left" vertical="center"/>
    </xf>
  </cellXfs>
  <cellStyles count="29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2 4" xfId="25" xr:uid="{77DA3D90-A2AE-4751-9406-66735141D0A6}"/>
    <cellStyle name="Comma 2 5" xfId="28" xr:uid="{E773E688-EF9D-4B7B-B4E8-BA6F2CE89611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Comma 6" xfId="24" xr:uid="{6BFD9F52-9C26-4E86-95C2-247CD9589ED6}"/>
    <cellStyle name="Comma 7" xfId="27" xr:uid="{00000000-0005-0000-0000-000046000000}"/>
    <cellStyle name="Input 2" xfId="12" xr:uid="{00000000-0005-0000-0000-000039000000}"/>
    <cellStyle name="Normal" xfId="0" builtinId="0"/>
    <cellStyle name="Normal 2" xfId="1" xr:uid="{00000000-0005-0000-0000-000003000000}"/>
    <cellStyle name="Normal 2 2" xfId="22" xr:uid="{3C0B7C16-EC8E-4095-A171-7F41CD968D83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Normal 5" xfId="21" xr:uid="{9D3539E6-83AC-40BB-BF97-686A60938FAF}"/>
    <cellStyle name="Normal 6" xfId="23" xr:uid="{BCC5A67D-A87B-4F2D-8DBB-63FE57B5596F}"/>
    <cellStyle name="Normal 7" xfId="26" xr:uid="{00000000-0005-0000-0000-000048000000}"/>
    <cellStyle name="Percent 2" xfId="2" xr:uid="{00000000-0005-0000-0000-000004000000}"/>
  </cellStyles>
  <dxfs count="9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19th Mar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PAX'!$B$51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-8.4856030194334096E-5"/>
                  <c:y val="1.45008577687668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5"/>
              <c:layout>
                <c:manualLayout>
                  <c:x val="-7.0772510511165005E-5"/>
                  <c:y val="1.39497524470450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FD-4900-9175-538E4068494C}"/>
                </c:ext>
              </c:extLst>
            </c:dLbl>
            <c:dLbl>
              <c:idx val="6"/>
              <c:layout>
                <c:manualLayout>
                  <c:x val="5.8095503151886897E-4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EF-46F8-9DA5-9033202B985B}"/>
                </c:ext>
              </c:extLst>
            </c:dLbl>
            <c:dLbl>
              <c:idx val="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EF-46F8-9DA5-9033202B985B}"/>
                </c:ext>
              </c:extLst>
            </c:dLbl>
            <c:dLbl>
              <c:idx val="8"/>
              <c:layout>
                <c:manualLayout>
                  <c:x val="5.6671556336141348E-4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EF-46F8-9DA5-9033202B985B}"/>
                </c:ext>
              </c:extLst>
            </c:dLbl>
            <c:dLbl>
              <c:idx val="9"/>
              <c:layout>
                <c:manualLayout>
                  <c:x val="-5.6671556336145511E-4"/>
                  <c:y val="1.9632116995942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-4.1558661223972574E-17"/>
                  <c:y val="1.66200274259745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-8.3117322447945149E-17"/>
                  <c:y val="1.47240877469569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12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EF-46F8-9DA5-9033202B985B}"/>
                </c:ext>
              </c:extLst>
            </c:dLbl>
            <c:dLbl>
              <c:idx val="13"/>
              <c:layout>
                <c:manualLayout>
                  <c:x val="-8.3117322447945149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EF-46F8-9DA5-9033202B985B}"/>
                </c:ext>
              </c:extLst>
            </c:dLbl>
            <c:dLbl>
              <c:idx val="14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EF-46F8-9DA5-9033202B985B}"/>
                </c:ext>
              </c:extLst>
            </c:dLbl>
            <c:dLbl>
              <c:idx val="15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EF-46F8-9DA5-9033202B985B}"/>
                </c:ext>
              </c:extLst>
            </c:dLbl>
            <c:dLbl>
              <c:idx val="16"/>
              <c:layout>
                <c:manualLayout>
                  <c:x val="-8.5205753651963703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EF-46F8-9DA5-9033202B985B}"/>
                </c:ext>
              </c:extLst>
            </c:dLbl>
            <c:dLbl>
              <c:idx val="1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DEF-46F8-9DA5-9033202B985B}"/>
                </c:ext>
              </c:extLst>
            </c:dLbl>
            <c:dLbl>
              <c:idx val="18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EF-46F8-9DA5-9033202B985B}"/>
                </c:ext>
              </c:extLst>
            </c:dLbl>
            <c:dLbl>
              <c:idx val="19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EF-46F8-9DA5-9033202B985B}"/>
                </c:ext>
              </c:extLst>
            </c:dLbl>
            <c:dLbl>
              <c:idx val="20"/>
              <c:layout>
                <c:manualLayout>
                  <c:x val="-8.3117322447945149E-17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EF-46F8-9DA5-9033202B985B}"/>
                </c:ext>
              </c:extLst>
            </c:dLbl>
            <c:dLbl>
              <c:idx val="21"/>
              <c:layout>
                <c:manualLayout>
                  <c:x val="-8.3117322447945149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DEF-46F8-9DA5-9033202B985B}"/>
                </c:ext>
              </c:extLst>
            </c:dLbl>
            <c:dLbl>
              <c:idx val="22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EF-46F8-9DA5-9033202B985B}"/>
                </c:ext>
              </c:extLst>
            </c:dLbl>
            <c:dLbl>
              <c:idx val="23"/>
              <c:layout>
                <c:manualLayout>
                  <c:x val="0"/>
                  <c:y val="1.79594072951151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DEF-46F8-9DA5-9033202B985B}"/>
                </c:ext>
              </c:extLst>
            </c:dLbl>
            <c:dLbl>
              <c:idx val="24"/>
              <c:layout>
                <c:manualLayout>
                  <c:x val="-1.1334311267229102E-3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EF-46F8-9DA5-9033202B985B}"/>
                </c:ext>
              </c:extLst>
            </c:dLbl>
            <c:dLbl>
              <c:idx val="25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EF-46F8-9DA5-9033202B985B}"/>
                </c:ext>
              </c:extLst>
            </c:dLbl>
            <c:dLbl>
              <c:idx val="26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EF-46F8-9DA5-9033202B985B}"/>
                </c:ext>
              </c:extLst>
            </c:dLbl>
            <c:dLbl>
              <c:idx val="2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DEF-46F8-9DA5-9033202B985B}"/>
                </c:ext>
              </c:extLst>
            </c:dLbl>
            <c:dLbl>
              <c:idx val="28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DEF-46F8-9DA5-9033202B985B}"/>
                </c:ext>
              </c:extLst>
            </c:dLbl>
            <c:dLbl>
              <c:idx val="29"/>
              <c:layout>
                <c:manualLayout>
                  <c:x val="-7.0638640693172802E-5"/>
                  <c:y val="1.63967974477843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dLbl>
              <c:idx val="30"/>
              <c:layout>
                <c:manualLayout>
                  <c:x val="0"/>
                  <c:y val="1.53937776815272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DEF-46F8-9DA5-9033202B98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PAX'!$C$51,'Daily PAX'!$F$51,'Daily PAX'!$H$51,'Daily PAX'!$E$51,'Daily PAX'!$G$51,'Daily PAX'!$D$51,'Daily PAX'!$I$51:$AK$51)</c:f>
              <c:numCache>
                <c:formatCode>#,##0</c:formatCode>
                <c:ptCount val="31"/>
                <c:pt idx="0">
                  <c:v>132724</c:v>
                </c:pt>
                <c:pt idx="1">
                  <c:v>30873</c:v>
                </c:pt>
                <c:pt idx="2">
                  <c:v>24934</c:v>
                </c:pt>
                <c:pt idx="3">
                  <c:v>6276</c:v>
                </c:pt>
                <c:pt idx="4">
                  <c:v>437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1499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1082</c:v>
                </c:pt>
                <c:pt idx="30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PAX'!$B$50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43987255083381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-1.4121265126150413E-4"/>
                  <c:y val="-4.7961920400028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-5.6663528310303397E-4"/>
                  <c:y val="-2.9674637761381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4.1552774073030564E-17"/>
                  <c:y val="-2.9228177805000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5.6663528310303397E-4"/>
                  <c:y val="-2.9674637761381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7.0539400203572372E-5"/>
                  <c:y val="-3.90442363029721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-4.1552774073030564E-17"/>
                  <c:y val="-5.04229046482744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5.6663528310303397E-4"/>
                  <c:y val="-2.98978677395713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-6.3720525760708449E-4"/>
                  <c:y val="-5.298853426186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1.0627311660024541E-3"/>
                  <c:y val="-2.83560657544607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900132457745E-4"/>
                  <c:y val="-5.32117642400524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-3.5443706212366161E-4"/>
                  <c:y val="-2.86491939882651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-1.1332705662060679E-3"/>
                  <c:y val="-5.53309338972600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588289942013E-4"/>
                  <c:y val="-3.24634973531592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1.5588270489018741E-3"/>
                  <c:y val="-5.4214784006309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-7.0271698495144407E-5"/>
                  <c:y val="-3.060775927202390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4.2555648269588928E-4"/>
                  <c:y val="-3.13473474622085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-6.3717468330664793E-4"/>
                  <c:y val="-3.15705774403986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-6.3716086234083904E-4"/>
                  <c:y val="-3.15705774403986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-6.3717468330681413E-4"/>
                  <c:y val="-4.95299847355138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1984147954094E-3"/>
                  <c:y val="-2.98978677395712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4.7634045056496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-1.6621109629212226E-16"/>
                  <c:y val="-4.97532147137041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588289942013E-4"/>
                  <c:y val="-2.9228177805000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3.20170373967788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-5.6663528310320018E-4"/>
                  <c:y val="-4.29492457857009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588289942013E-4"/>
                  <c:y val="-3.03443276959515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PAX'!$C$50,'Daily PAX'!$F$50,'Daily PAX'!$H$50,'Daily PAX'!$E$50,'Daily PAX'!$G$50,'Daily PAX'!$D$50,'Daily PAX'!$I$50:$AK$50)</c:f>
              <c:numCache>
                <c:formatCode>#,##0</c:formatCode>
                <c:ptCount val="31"/>
                <c:pt idx="0">
                  <c:v>31578</c:v>
                </c:pt>
                <c:pt idx="1">
                  <c:v>51723</c:v>
                </c:pt>
                <c:pt idx="2">
                  <c:v>18121</c:v>
                </c:pt>
                <c:pt idx="3">
                  <c:v>17026</c:v>
                </c:pt>
                <c:pt idx="4">
                  <c:v>8121</c:v>
                </c:pt>
                <c:pt idx="5">
                  <c:v>5900</c:v>
                </c:pt>
                <c:pt idx="6">
                  <c:v>641</c:v>
                </c:pt>
                <c:pt idx="7">
                  <c:v>195</c:v>
                </c:pt>
                <c:pt idx="8">
                  <c:v>0</c:v>
                </c:pt>
                <c:pt idx="9">
                  <c:v>6885</c:v>
                </c:pt>
                <c:pt idx="10">
                  <c:v>4735</c:v>
                </c:pt>
                <c:pt idx="11">
                  <c:v>652</c:v>
                </c:pt>
                <c:pt idx="12">
                  <c:v>1623</c:v>
                </c:pt>
                <c:pt idx="13">
                  <c:v>968</c:v>
                </c:pt>
                <c:pt idx="14">
                  <c:v>3102</c:v>
                </c:pt>
                <c:pt idx="15">
                  <c:v>347</c:v>
                </c:pt>
                <c:pt idx="16">
                  <c:v>906</c:v>
                </c:pt>
                <c:pt idx="17">
                  <c:v>659</c:v>
                </c:pt>
                <c:pt idx="18">
                  <c:v>1225</c:v>
                </c:pt>
                <c:pt idx="19">
                  <c:v>1122</c:v>
                </c:pt>
                <c:pt idx="20">
                  <c:v>332</c:v>
                </c:pt>
                <c:pt idx="21">
                  <c:v>463</c:v>
                </c:pt>
                <c:pt idx="22">
                  <c:v>1105</c:v>
                </c:pt>
                <c:pt idx="23">
                  <c:v>4109</c:v>
                </c:pt>
                <c:pt idx="24">
                  <c:v>332</c:v>
                </c:pt>
                <c:pt idx="25">
                  <c:v>5172</c:v>
                </c:pt>
                <c:pt idx="26">
                  <c:v>3262</c:v>
                </c:pt>
                <c:pt idx="27">
                  <c:v>253</c:v>
                </c:pt>
                <c:pt idx="28">
                  <c:v>131</c:v>
                </c:pt>
                <c:pt idx="29">
                  <c:v>7788</c:v>
                </c:pt>
                <c:pt idx="30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  <c:max val="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19th Mar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FMM'!$B$50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1.61534278867096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265-4D6A-B27A-0F7A63095491}"/>
                </c:ext>
              </c:extLst>
            </c:dLbl>
            <c:dLbl>
              <c:idx val="5"/>
              <c:layout>
                <c:manualLayout>
                  <c:x val="-4.2020433835256751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65-4D6A-B27A-0F7A63095491}"/>
                </c:ext>
              </c:extLst>
            </c:dLbl>
            <c:dLbl>
              <c:idx val="6"/>
              <c:layout>
                <c:manualLayout>
                  <c:x val="5.731767540810862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65-4D6A-B27A-0F7A63095491}"/>
                </c:ext>
              </c:extLst>
            </c:dLbl>
            <c:dLbl>
              <c:idx val="7"/>
              <c:layout>
                <c:manualLayout>
                  <c:x val="0"/>
                  <c:y val="1.07689519244730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71-4CA2-B222-08D67F7B3221}"/>
                </c:ext>
              </c:extLst>
            </c:dLbl>
            <c:dLbl>
              <c:idx val="8"/>
              <c:layout>
                <c:manualLayout>
                  <c:x val="0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65-4D6A-B27A-0F7A63095491}"/>
                </c:ext>
              </c:extLst>
            </c:dLbl>
            <c:dLbl>
              <c:idx val="9"/>
              <c:layout>
                <c:manualLayout>
                  <c:x val="5.7317430172119845E-4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65-4D6A-B27A-0F7A63095491}"/>
                </c:ext>
              </c:extLst>
            </c:dLbl>
            <c:dLbl>
              <c:idx val="10"/>
              <c:layout>
                <c:manualLayout>
                  <c:x val="-1.1470628099344009E-3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65-4D6A-B27A-0F7A63095491}"/>
                </c:ext>
              </c:extLst>
            </c:dLbl>
            <c:dLbl>
              <c:idx val="11"/>
              <c:layout>
                <c:manualLayout>
                  <c:x val="5.731767540810862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65-4D6A-B27A-0F7A63095491}"/>
                </c:ext>
              </c:extLst>
            </c:dLbl>
            <c:dLbl>
              <c:idx val="12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65-4D6A-B27A-0F7A63095491}"/>
                </c:ext>
              </c:extLst>
            </c:dLbl>
            <c:dLbl>
              <c:idx val="13"/>
              <c:layout>
                <c:manualLayout>
                  <c:x val="5.731767540810862E-4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65-4D6A-B27A-0F7A63095491}"/>
                </c:ext>
              </c:extLst>
            </c:dLbl>
            <c:dLbl>
              <c:idx val="14"/>
              <c:layout>
                <c:manualLayout>
                  <c:x val="-8.4064952806384282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65-4D6A-B27A-0F7A63095491}"/>
                </c:ext>
              </c:extLst>
            </c:dLbl>
            <c:dLbl>
              <c:idx val="15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71-4CA2-B222-08D67F7B3221}"/>
                </c:ext>
              </c:extLst>
            </c:dLbl>
            <c:dLbl>
              <c:idx val="16"/>
              <c:layout>
                <c:manualLayout>
                  <c:x val="0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65-4D6A-B27A-0F7A63095491}"/>
                </c:ext>
              </c:extLst>
            </c:dLbl>
            <c:dLbl>
              <c:idx val="17"/>
              <c:layout>
                <c:manualLayout>
                  <c:x val="1.1463535081621724E-3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65-4D6A-B27A-0F7A63095491}"/>
                </c:ext>
              </c:extLst>
            </c:dLbl>
            <c:dLbl>
              <c:idx val="18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65-4D6A-B27A-0F7A63095491}"/>
                </c:ext>
              </c:extLst>
            </c:dLbl>
            <c:dLbl>
              <c:idx val="19"/>
              <c:layout>
                <c:manualLayout>
                  <c:x val="0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65-4D6A-B27A-0F7A63095491}"/>
                </c:ext>
              </c:extLst>
            </c:dLbl>
            <c:dLbl>
              <c:idx val="20"/>
              <c:layout>
                <c:manualLayout>
                  <c:x val="5.7249995131496481E-4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71-4CA2-B222-08D67F7B3221}"/>
                </c:ext>
              </c:extLst>
            </c:dLbl>
            <c:dLbl>
              <c:idx val="21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65-4D6A-B27A-0F7A63095491}"/>
                </c:ext>
              </c:extLst>
            </c:dLbl>
            <c:dLbl>
              <c:idx val="22"/>
              <c:layout>
                <c:manualLayout>
                  <c:x val="-1.68081735341027E-16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65-4D6A-B27A-0F7A63095491}"/>
                </c:ext>
              </c:extLst>
            </c:dLbl>
            <c:dLbl>
              <c:idx val="23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65-4D6A-B27A-0F7A63095491}"/>
                </c:ext>
              </c:extLst>
            </c:dLbl>
            <c:dLbl>
              <c:idx val="24"/>
              <c:layout>
                <c:manualLayout>
                  <c:x val="-8.4040867670513502E-17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65-4D6A-B27A-0F7A63095491}"/>
                </c:ext>
              </c:extLst>
            </c:dLbl>
            <c:dLbl>
              <c:idx val="25"/>
              <c:layout>
                <c:manualLayout>
                  <c:x val="-8.4040867670513502E-17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265-4D6A-B27A-0F7A63095491}"/>
                </c:ext>
              </c:extLst>
            </c:dLbl>
            <c:dLbl>
              <c:idx val="26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265-4D6A-B27A-0F7A63095491}"/>
                </c:ext>
              </c:extLst>
            </c:dLbl>
            <c:dLbl>
              <c:idx val="27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265-4D6A-B27A-0F7A63095491}"/>
                </c:ext>
              </c:extLst>
            </c:dLbl>
            <c:dLbl>
              <c:idx val="28"/>
              <c:layout>
                <c:manualLayout>
                  <c:x val="-1.68081735341027E-16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265-4D6A-B27A-0F7A63095491}"/>
                </c:ext>
              </c:extLst>
            </c:dLbl>
            <c:dLbl>
              <c:idx val="29"/>
              <c:layout>
                <c:manualLayout>
                  <c:x val="-1.6793137909476823E-16"/>
                  <c:y val="2.15379038489463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265-4D6A-B27A-0F7A63095491}"/>
                </c:ext>
              </c:extLst>
            </c:dLbl>
            <c:dLbl>
              <c:idx val="30"/>
              <c:layout>
                <c:manualLayout>
                  <c:x val="0"/>
                  <c:y val="1.61534278867097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71-4CA2-B222-08D67F7B3221}"/>
                </c:ext>
              </c:extLst>
            </c:dLbl>
            <c:dLbl>
              <c:idx val="31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71-4CA2-B222-08D67F7B3221}"/>
                </c:ext>
              </c:extLst>
            </c:dLbl>
            <c:dLbl>
              <c:idx val="32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71-4CA2-B222-08D67F7B3221}"/>
                </c:ext>
              </c:extLst>
            </c:dLbl>
            <c:dLbl>
              <c:idx val="33"/>
              <c:layout>
                <c:manualLayout>
                  <c:x val="-5.7301253534855674E-4"/>
                  <c:y val="1.88456658678280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71-4CA2-B222-08D67F7B3221}"/>
                </c:ext>
              </c:extLst>
            </c:dLbl>
            <c:dLbl>
              <c:idx val="34"/>
              <c:layout>
                <c:manualLayout>
                  <c:x val="0"/>
                  <c:y val="1.61534278867097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71-4CA2-B222-08D67F7B32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FMM'!$C$50,'Daily FMM'!$F$50,'Daily FMM'!$H$50,'Daily FMM'!$E$50,'Daily FMM'!$G$50,'Daily FMM'!$D$50,'Daily FMM'!$I$50:$AK$50)</c:f>
              <c:numCache>
                <c:formatCode>General</c:formatCode>
                <c:ptCount val="31"/>
                <c:pt idx="0">
                  <c:v>762</c:v>
                </c:pt>
                <c:pt idx="1">
                  <c:v>222</c:v>
                </c:pt>
                <c:pt idx="2">
                  <c:v>144</c:v>
                </c:pt>
                <c:pt idx="3">
                  <c:v>47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12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FMM'!$B$49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5.6437005696121766E-4"/>
                  <c:y val="-5.3844653628744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-2.8672253383061404E-4"/>
                  <c:y val="-5.1152521641247728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600" b="0" i="0" u="none" strike="noStrike" kern="1200" cap="none" spc="0" baseline="0">
                        <a:ln w="0"/>
                        <a:solidFill>
                          <a:sysClr val="windowText" lastClr="000000"/>
                        </a:solidFill>
                        <a:effectLst>
                          <a:outerShdw blurRad="38100" dist="19050" dir="2700000" algn="tl" rotWithShape="0">
                            <a:schemeClr val="dk1">
                              <a:alpha val="40000"/>
                            </a:schemeClr>
                          </a:outerShdw>
                        </a:effectLst>
                        <a:latin typeface="+mj-lt"/>
                        <a:ea typeface="+mn-ea"/>
                        <a:cs typeface="TH SarabunPSK" panose="020B0500040200020003" pitchFamily="34" charset="-34"/>
                      </a:defRPr>
                    </a:pPr>
                    <a:fld id="{FAC3426C-A0C4-4EF2-9003-960BB4A9E7A9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cap="none" spc="0">
                          <a:ln w="0"/>
                          <a:solidFill>
                            <a:sysClr val="windowText" lastClr="000000"/>
                          </a:solidFill>
                          <a:effectLst>
                            <a:outerShdw blurRad="38100" dist="19050" dir="2700000" algn="tl" rotWithShape="0">
                              <a:schemeClr val="dk1">
                                <a:alpha val="40000"/>
                              </a:schemeClr>
                            </a:outerShdw>
                          </a:effectLst>
                        </a:defRPr>
                      </a:pPr>
                      <a:t>[VALUE]</a:t>
                    </a:fld>
                    <a:endParaRPr lang="th-TH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cap="none" spc="0" baseline="0">
                      <a:ln w="0"/>
                      <a:solidFill>
                        <a:sysClr val="windowText" lastClr="000000"/>
                      </a:solidFill>
                      <a:effectLst>
                        <a:outerShdw blurRad="38100" dist="19050" dir="2700000" algn="tl" rotWithShape="0">
                          <a:schemeClr val="dk1">
                            <a:alpha val="40000"/>
                          </a:schemeClr>
                        </a:outerShdw>
                      </a:effectLst>
                      <a:latin typeface="+mj-lt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8792767619402278E-2"/>
                      <c:h val="8.110737895793430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-2.0318146963324255E-7"/>
                  <c:y val="-2.96146177923013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-5.752272148625675E-4"/>
                  <c:y val="-3.23068557734195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5.6773902817039391E-4"/>
                  <c:y val="-3.2306749779798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-6.1090677926815665E-6"/>
                  <c:y val="-5.11524156476263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1.1470707763894779E-3"/>
                  <c:y val="-5.3844653628744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4.9860773895809583E-6"/>
                  <c:y val="-3.7691331735656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-8.6041784021643564E-4"/>
                  <c:y val="-4.30759136915140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540849585150914E-2"/>
                      <c:h val="7.0120928122545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3.6121150157020896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84167621281E-2"/>
                      <c:h val="6.73744214073196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-1.1470707763894358E-3"/>
                  <c:y val="-4.57679396853898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5.6746951047374349E-4"/>
                  <c:y val="-3.230674977979835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3.6105622304320391E-7"/>
                  <c:y val="-4.03835697167744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8157336928731203E-2"/>
                      <c:h val="8.110737895793430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1.1387796481257806E-3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1.1460563673257288E-3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1.8060575078510448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5.7202662458356261E-4"/>
                  <c:y val="-4.03835697167744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2.2575718839727949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-5.7319750155422535E-4"/>
                  <c:y val="-3.76912257420348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-5.7908123124128757E-4"/>
                  <c:y val="-4.57680456790111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2.2559548467688216E-8"/>
                  <c:y val="-3.2306749779798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-1.146528853187992E-3"/>
                  <c:y val="-5.38446536287447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1470707763896039E-3"/>
                  <c:y val="-4.57679396853897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-4.5593410364186239E-6"/>
                  <c:y val="-3.7691331735656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-5.7249670205861722E-4"/>
                  <c:y val="-3.76913317356561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2.2580133393492829E-8"/>
                  <c:y val="-5.92291295909812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-1.0368109354522984E-6"/>
                  <c:y val="-5.11524156476263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General</c:formatCode>
                <c:ptCount val="31"/>
                <c:pt idx="0">
                  <c:v>234</c:v>
                </c:pt>
                <c:pt idx="1">
                  <c:v>329</c:v>
                </c:pt>
                <c:pt idx="2">
                  <c:v>131</c:v>
                </c:pt>
                <c:pt idx="3">
                  <c:v>118</c:v>
                </c:pt>
                <c:pt idx="4">
                  <c:v>48</c:v>
                </c:pt>
                <c:pt idx="5">
                  <c:v>34</c:v>
                </c:pt>
                <c:pt idx="6">
                  <c:v>4</c:v>
                </c:pt>
                <c:pt idx="7">
                  <c:v>2</c:v>
                </c:pt>
                <c:pt idx="8">
                  <c:v>0</c:v>
                </c:pt>
                <c:pt idx="9">
                  <c:v>52</c:v>
                </c:pt>
                <c:pt idx="10">
                  <c:v>30</c:v>
                </c:pt>
                <c:pt idx="11">
                  <c:v>4</c:v>
                </c:pt>
                <c:pt idx="12">
                  <c:v>10</c:v>
                </c:pt>
                <c:pt idx="13">
                  <c:v>6</c:v>
                </c:pt>
                <c:pt idx="14">
                  <c:v>20</c:v>
                </c:pt>
                <c:pt idx="15">
                  <c:v>2</c:v>
                </c:pt>
                <c:pt idx="16">
                  <c:v>6</c:v>
                </c:pt>
                <c:pt idx="17">
                  <c:v>4</c:v>
                </c:pt>
                <c:pt idx="18">
                  <c:v>8</c:v>
                </c:pt>
                <c:pt idx="19">
                  <c:v>8</c:v>
                </c:pt>
                <c:pt idx="20">
                  <c:v>2</c:v>
                </c:pt>
                <c:pt idx="21">
                  <c:v>6</c:v>
                </c:pt>
                <c:pt idx="22">
                  <c:v>8</c:v>
                </c:pt>
                <c:pt idx="23">
                  <c:v>26</c:v>
                </c:pt>
                <c:pt idx="24">
                  <c:v>2</c:v>
                </c:pt>
                <c:pt idx="25">
                  <c:v>36</c:v>
                </c:pt>
                <c:pt idx="26">
                  <c:v>20</c:v>
                </c:pt>
                <c:pt idx="27">
                  <c:v>4</c:v>
                </c:pt>
                <c:pt idx="28">
                  <c:v>4</c:v>
                </c:pt>
                <c:pt idx="29">
                  <c:v>84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19th Mar 2025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45706</c:v>
                </c:pt>
                <c:pt idx="1">
                  <c:v>45707</c:v>
                </c:pt>
                <c:pt idx="2">
                  <c:v>45708</c:v>
                </c:pt>
                <c:pt idx="3">
                  <c:v>45709</c:v>
                </c:pt>
                <c:pt idx="4">
                  <c:v>45710</c:v>
                </c:pt>
                <c:pt idx="5">
                  <c:v>45711</c:v>
                </c:pt>
                <c:pt idx="6">
                  <c:v>45712</c:v>
                </c:pt>
                <c:pt idx="7">
                  <c:v>45713</c:v>
                </c:pt>
                <c:pt idx="8">
                  <c:v>45714</c:v>
                </c:pt>
                <c:pt idx="9">
                  <c:v>45715</c:v>
                </c:pt>
                <c:pt idx="10">
                  <c:v>45716</c:v>
                </c:pt>
                <c:pt idx="11">
                  <c:v>45717</c:v>
                </c:pt>
                <c:pt idx="12">
                  <c:v>45718</c:v>
                </c:pt>
                <c:pt idx="13">
                  <c:v>45719</c:v>
                </c:pt>
                <c:pt idx="14">
                  <c:v>45720</c:v>
                </c:pt>
                <c:pt idx="15">
                  <c:v>45721</c:v>
                </c:pt>
                <c:pt idx="16">
                  <c:v>45722</c:v>
                </c:pt>
                <c:pt idx="17">
                  <c:v>45723</c:v>
                </c:pt>
                <c:pt idx="18">
                  <c:v>45724</c:v>
                </c:pt>
                <c:pt idx="19">
                  <c:v>45725</c:v>
                </c:pt>
                <c:pt idx="20">
                  <c:v>45726</c:v>
                </c:pt>
                <c:pt idx="21">
                  <c:v>45727</c:v>
                </c:pt>
                <c:pt idx="22">
                  <c:v>45728</c:v>
                </c:pt>
                <c:pt idx="23">
                  <c:v>45729</c:v>
                </c:pt>
                <c:pt idx="24">
                  <c:v>45730</c:v>
                </c:pt>
                <c:pt idx="25">
                  <c:v>45731</c:v>
                </c:pt>
                <c:pt idx="26">
                  <c:v>45732</c:v>
                </c:pt>
                <c:pt idx="27">
                  <c:v>45733</c:v>
                </c:pt>
                <c:pt idx="28">
                  <c:v>45734</c:v>
                </c:pt>
                <c:pt idx="29">
                  <c:v>45735</c:v>
                </c:pt>
              </c:numCache>
            </c:numRef>
          </c:cat>
          <c:val>
            <c:numRef>
              <c:f>'30-Day PAX'!$B$7:$AE$7</c:f>
              <c:numCache>
                <c:formatCode>#,##0</c:formatCode>
                <c:ptCount val="30"/>
                <c:pt idx="0">
                  <c:v>420729</c:v>
                </c:pt>
                <c:pt idx="1">
                  <c:v>419063</c:v>
                </c:pt>
                <c:pt idx="2">
                  <c:v>434183</c:v>
                </c:pt>
                <c:pt idx="3">
                  <c:v>454872</c:v>
                </c:pt>
                <c:pt idx="4">
                  <c:v>435785</c:v>
                </c:pt>
                <c:pt idx="5">
                  <c:v>447018</c:v>
                </c:pt>
                <c:pt idx="6">
                  <c:v>427790</c:v>
                </c:pt>
                <c:pt idx="7">
                  <c:v>410195</c:v>
                </c:pt>
                <c:pt idx="8">
                  <c:v>402685</c:v>
                </c:pt>
                <c:pt idx="9">
                  <c:v>406126</c:v>
                </c:pt>
                <c:pt idx="10">
                  <c:v>428959</c:v>
                </c:pt>
                <c:pt idx="11">
                  <c:v>418293</c:v>
                </c:pt>
                <c:pt idx="12">
                  <c:v>421555</c:v>
                </c:pt>
                <c:pt idx="13">
                  <c:v>395927</c:v>
                </c:pt>
                <c:pt idx="14">
                  <c:v>373211</c:v>
                </c:pt>
                <c:pt idx="15">
                  <c:v>381598</c:v>
                </c:pt>
                <c:pt idx="16">
                  <c:v>389886</c:v>
                </c:pt>
                <c:pt idx="17">
                  <c:v>412714</c:v>
                </c:pt>
                <c:pt idx="18">
                  <c:v>405680</c:v>
                </c:pt>
                <c:pt idx="19">
                  <c:v>418042</c:v>
                </c:pt>
                <c:pt idx="20">
                  <c:v>408253</c:v>
                </c:pt>
                <c:pt idx="21">
                  <c:v>377171</c:v>
                </c:pt>
                <c:pt idx="22">
                  <c:v>381546</c:v>
                </c:pt>
                <c:pt idx="23">
                  <c:v>377440</c:v>
                </c:pt>
                <c:pt idx="24">
                  <c:v>414646</c:v>
                </c:pt>
                <c:pt idx="25">
                  <c:v>411038</c:v>
                </c:pt>
                <c:pt idx="26">
                  <c:v>420822</c:v>
                </c:pt>
                <c:pt idx="27">
                  <c:v>396431</c:v>
                </c:pt>
                <c:pt idx="28">
                  <c:v>373616</c:v>
                </c:pt>
                <c:pt idx="29">
                  <c:v>376749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45706</c:v>
                </c:pt>
                <c:pt idx="1">
                  <c:v>45707</c:v>
                </c:pt>
                <c:pt idx="2">
                  <c:v>45708</c:v>
                </c:pt>
                <c:pt idx="3">
                  <c:v>45709</c:v>
                </c:pt>
                <c:pt idx="4">
                  <c:v>45710</c:v>
                </c:pt>
                <c:pt idx="5">
                  <c:v>45711</c:v>
                </c:pt>
                <c:pt idx="6">
                  <c:v>45712</c:v>
                </c:pt>
                <c:pt idx="7">
                  <c:v>45713</c:v>
                </c:pt>
                <c:pt idx="8">
                  <c:v>45714</c:v>
                </c:pt>
                <c:pt idx="9">
                  <c:v>45715</c:v>
                </c:pt>
                <c:pt idx="10">
                  <c:v>45716</c:v>
                </c:pt>
                <c:pt idx="11">
                  <c:v>45717</c:v>
                </c:pt>
                <c:pt idx="12">
                  <c:v>45718</c:v>
                </c:pt>
                <c:pt idx="13">
                  <c:v>45719</c:v>
                </c:pt>
                <c:pt idx="14">
                  <c:v>45720</c:v>
                </c:pt>
                <c:pt idx="15">
                  <c:v>45721</c:v>
                </c:pt>
                <c:pt idx="16">
                  <c:v>45722</c:v>
                </c:pt>
                <c:pt idx="17">
                  <c:v>45723</c:v>
                </c:pt>
                <c:pt idx="18">
                  <c:v>45724</c:v>
                </c:pt>
                <c:pt idx="19">
                  <c:v>45725</c:v>
                </c:pt>
                <c:pt idx="20">
                  <c:v>45726</c:v>
                </c:pt>
                <c:pt idx="21">
                  <c:v>45727</c:v>
                </c:pt>
                <c:pt idx="22">
                  <c:v>45728</c:v>
                </c:pt>
                <c:pt idx="23">
                  <c:v>45729</c:v>
                </c:pt>
                <c:pt idx="24">
                  <c:v>45730</c:v>
                </c:pt>
                <c:pt idx="25">
                  <c:v>45731</c:v>
                </c:pt>
                <c:pt idx="26">
                  <c:v>45732</c:v>
                </c:pt>
                <c:pt idx="27">
                  <c:v>45733</c:v>
                </c:pt>
                <c:pt idx="28">
                  <c:v>45734</c:v>
                </c:pt>
                <c:pt idx="29">
                  <c:v>45735</c:v>
                </c:pt>
              </c:numCache>
            </c:numRef>
          </c:cat>
          <c:val>
            <c:numRef>
              <c:f>'30-Day PAX'!$B$5:$AE$5</c:f>
              <c:numCache>
                <c:formatCode>#,##0</c:formatCode>
                <c:ptCount val="30"/>
                <c:pt idx="0">
                  <c:v>186688</c:v>
                </c:pt>
                <c:pt idx="1">
                  <c:v>186605</c:v>
                </c:pt>
                <c:pt idx="2">
                  <c:v>192665</c:v>
                </c:pt>
                <c:pt idx="3">
                  <c:v>203385</c:v>
                </c:pt>
                <c:pt idx="4">
                  <c:v>189326</c:v>
                </c:pt>
                <c:pt idx="5">
                  <c:v>196407</c:v>
                </c:pt>
                <c:pt idx="6">
                  <c:v>192052</c:v>
                </c:pt>
                <c:pt idx="7">
                  <c:v>185496</c:v>
                </c:pt>
                <c:pt idx="8">
                  <c:v>179886</c:v>
                </c:pt>
                <c:pt idx="9">
                  <c:v>181526</c:v>
                </c:pt>
                <c:pt idx="10">
                  <c:v>193941</c:v>
                </c:pt>
                <c:pt idx="11">
                  <c:v>183300</c:v>
                </c:pt>
                <c:pt idx="12">
                  <c:v>186587</c:v>
                </c:pt>
                <c:pt idx="13">
                  <c:v>181640</c:v>
                </c:pt>
                <c:pt idx="14">
                  <c:v>167290</c:v>
                </c:pt>
                <c:pt idx="15">
                  <c:v>175362</c:v>
                </c:pt>
                <c:pt idx="16">
                  <c:v>184329</c:v>
                </c:pt>
                <c:pt idx="17">
                  <c:v>195620</c:v>
                </c:pt>
                <c:pt idx="18">
                  <c:v>188128</c:v>
                </c:pt>
                <c:pt idx="19">
                  <c:v>193628</c:v>
                </c:pt>
                <c:pt idx="20">
                  <c:v>192653</c:v>
                </c:pt>
                <c:pt idx="21">
                  <c:v>176150</c:v>
                </c:pt>
                <c:pt idx="22">
                  <c:v>178220</c:v>
                </c:pt>
                <c:pt idx="23">
                  <c:v>177591</c:v>
                </c:pt>
                <c:pt idx="24">
                  <c:v>196549</c:v>
                </c:pt>
                <c:pt idx="25">
                  <c:v>185737</c:v>
                </c:pt>
                <c:pt idx="26">
                  <c:v>194479</c:v>
                </c:pt>
                <c:pt idx="27">
                  <c:v>189931</c:v>
                </c:pt>
                <c:pt idx="28">
                  <c:v>176463</c:v>
                </c:pt>
                <c:pt idx="29">
                  <c:v>178719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45706</c:v>
                </c:pt>
                <c:pt idx="1">
                  <c:v>45707</c:v>
                </c:pt>
                <c:pt idx="2">
                  <c:v>45708</c:v>
                </c:pt>
                <c:pt idx="3">
                  <c:v>45709</c:v>
                </c:pt>
                <c:pt idx="4">
                  <c:v>45710</c:v>
                </c:pt>
                <c:pt idx="5">
                  <c:v>45711</c:v>
                </c:pt>
                <c:pt idx="6">
                  <c:v>45712</c:v>
                </c:pt>
                <c:pt idx="7">
                  <c:v>45713</c:v>
                </c:pt>
                <c:pt idx="8">
                  <c:v>45714</c:v>
                </c:pt>
                <c:pt idx="9">
                  <c:v>45715</c:v>
                </c:pt>
                <c:pt idx="10">
                  <c:v>45716</c:v>
                </c:pt>
                <c:pt idx="11">
                  <c:v>45717</c:v>
                </c:pt>
                <c:pt idx="12">
                  <c:v>45718</c:v>
                </c:pt>
                <c:pt idx="13">
                  <c:v>45719</c:v>
                </c:pt>
                <c:pt idx="14">
                  <c:v>45720</c:v>
                </c:pt>
                <c:pt idx="15">
                  <c:v>45721</c:v>
                </c:pt>
                <c:pt idx="16">
                  <c:v>45722</c:v>
                </c:pt>
                <c:pt idx="17">
                  <c:v>45723</c:v>
                </c:pt>
                <c:pt idx="18">
                  <c:v>45724</c:v>
                </c:pt>
                <c:pt idx="19">
                  <c:v>45725</c:v>
                </c:pt>
                <c:pt idx="20">
                  <c:v>45726</c:v>
                </c:pt>
                <c:pt idx="21">
                  <c:v>45727</c:v>
                </c:pt>
                <c:pt idx="22">
                  <c:v>45728</c:v>
                </c:pt>
                <c:pt idx="23">
                  <c:v>45729</c:v>
                </c:pt>
                <c:pt idx="24">
                  <c:v>45730</c:v>
                </c:pt>
                <c:pt idx="25">
                  <c:v>45731</c:v>
                </c:pt>
                <c:pt idx="26">
                  <c:v>45732</c:v>
                </c:pt>
                <c:pt idx="27">
                  <c:v>45733</c:v>
                </c:pt>
                <c:pt idx="28">
                  <c:v>45734</c:v>
                </c:pt>
                <c:pt idx="29">
                  <c:v>45735</c:v>
                </c:pt>
              </c:numCache>
            </c:numRef>
          </c:cat>
          <c:val>
            <c:numRef>
              <c:f>'30-Day PAX'!$B$6:$AE$6</c:f>
              <c:numCache>
                <c:formatCode>#,##0</c:formatCode>
                <c:ptCount val="30"/>
                <c:pt idx="0">
                  <c:v>234041</c:v>
                </c:pt>
                <c:pt idx="1">
                  <c:v>232458</c:v>
                </c:pt>
                <c:pt idx="2">
                  <c:v>241518</c:v>
                </c:pt>
                <c:pt idx="3">
                  <c:v>251487</c:v>
                </c:pt>
                <c:pt idx="4">
                  <c:v>246459</c:v>
                </c:pt>
                <c:pt idx="5">
                  <c:v>250611</c:v>
                </c:pt>
                <c:pt idx="6">
                  <c:v>235738</c:v>
                </c:pt>
                <c:pt idx="7">
                  <c:v>224699</c:v>
                </c:pt>
                <c:pt idx="8">
                  <c:v>222799</c:v>
                </c:pt>
                <c:pt idx="9">
                  <c:v>224600</c:v>
                </c:pt>
                <c:pt idx="10">
                  <c:v>235018</c:v>
                </c:pt>
                <c:pt idx="11">
                  <c:v>234993</c:v>
                </c:pt>
                <c:pt idx="12">
                  <c:v>234968</c:v>
                </c:pt>
                <c:pt idx="13">
                  <c:v>214287</c:v>
                </c:pt>
                <c:pt idx="14">
                  <c:v>205921</c:v>
                </c:pt>
                <c:pt idx="15">
                  <c:v>206236</c:v>
                </c:pt>
                <c:pt idx="16">
                  <c:v>205557</c:v>
                </c:pt>
                <c:pt idx="17">
                  <c:v>217094</c:v>
                </c:pt>
                <c:pt idx="18">
                  <c:v>217552</c:v>
                </c:pt>
                <c:pt idx="19">
                  <c:v>224414</c:v>
                </c:pt>
                <c:pt idx="20">
                  <c:v>215600</c:v>
                </c:pt>
                <c:pt idx="21">
                  <c:v>201021</c:v>
                </c:pt>
                <c:pt idx="22">
                  <c:v>203326</c:v>
                </c:pt>
                <c:pt idx="23">
                  <c:v>199849</c:v>
                </c:pt>
                <c:pt idx="24">
                  <c:v>218097</c:v>
                </c:pt>
                <c:pt idx="25">
                  <c:v>225301</c:v>
                </c:pt>
                <c:pt idx="26">
                  <c:v>226343</c:v>
                </c:pt>
                <c:pt idx="27">
                  <c:v>206500</c:v>
                </c:pt>
                <c:pt idx="28">
                  <c:v>197153</c:v>
                </c:pt>
                <c:pt idx="29">
                  <c:v>198030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March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4531226260244791E-2"/>
                  <c:y val="-3.0948366547087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1"/>
              <c:layout>
                <c:manualLayout>
                  <c:x val="-2.4238186514337033E-2"/>
                  <c:y val="-3.675642273622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CF-4746-BA78-98939D797B8A}"/>
                </c:ext>
              </c:extLst>
            </c:dLbl>
            <c:dLbl>
              <c:idx val="3"/>
              <c:layout>
                <c:manualLayout>
                  <c:x val="-2.5423788544610536E-2"/>
                  <c:y val="-4.09463919828403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CF-4746-BA78-98939D797B8A}"/>
                </c:ext>
              </c:extLst>
            </c:dLbl>
            <c:dLbl>
              <c:idx val="4"/>
              <c:layout>
                <c:manualLayout>
                  <c:x val="-2.4631255596893442E-2"/>
                  <c:y val="-3.4264875669260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5"/>
              <c:layout>
                <c:manualLayout>
                  <c:x val="-2.6609390574883953E-2"/>
                  <c:y val="-3.675642273622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CF-4746-BA78-98939D797B8A}"/>
                </c:ext>
              </c:extLst>
            </c:dLbl>
            <c:dLbl>
              <c:idx val="6"/>
              <c:layout>
                <c:manualLayout>
                  <c:x val="-2.5423788544610582E-2"/>
                  <c:y val="-4.09463919828402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CF-4746-BA78-98939D797B8A}"/>
                </c:ext>
              </c:extLst>
            </c:dLbl>
            <c:dLbl>
              <c:idx val="7"/>
              <c:layout>
                <c:manualLayout>
                  <c:x val="-2.5965991425856812E-2"/>
                  <c:y val="-3.73918464188217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8"/>
              <c:layout>
                <c:manualLayout>
                  <c:x val="-2.272799092034242E-2"/>
                  <c:y val="-4.7231345852763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CF-4746-BA78-98939D797B8A}"/>
                </c:ext>
              </c:extLst>
            </c:dLbl>
            <c:dLbl>
              <c:idx val="9"/>
              <c:layout>
                <c:manualLayout>
                  <c:x val="-2.5324179303169408E-2"/>
                  <c:y val="-4.5672149422881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6273174377086327E-2"/>
                  <c:y val="-3.995416107660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dLbl>
              <c:idx val="11"/>
              <c:layout>
                <c:manualLayout>
                  <c:x val="-2.5423800618079657E-2"/>
                  <c:y val="-5.14213150993789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CF-4746-BA78-98939D797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45445</c:v>
                </c:pt>
                <c:pt idx="4">
                  <c:v>45476</c:v>
                </c:pt>
                <c:pt idx="5">
                  <c:v>45507</c:v>
                </c:pt>
                <c:pt idx="6">
                  <c:v>45538</c:v>
                </c:pt>
                <c:pt idx="7">
                  <c:v>45568</c:v>
                </c:pt>
                <c:pt idx="8">
                  <c:v>45600</c:v>
                </c:pt>
                <c:pt idx="9">
                  <c:v>45631</c:v>
                </c:pt>
                <c:pt idx="10">
                  <c:v>45663</c:v>
                </c:pt>
                <c:pt idx="11">
                  <c:v>45695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12026296</c:v>
                </c:pt>
                <c:pt idx="1">
                  <c:v>11438011</c:v>
                </c:pt>
                <c:pt idx="2">
                  <c:v>10609833</c:v>
                </c:pt>
                <c:pt idx="3">
                  <c:v>10070756</c:v>
                </c:pt>
                <c:pt idx="4">
                  <c:v>11380311</c:v>
                </c:pt>
                <c:pt idx="5">
                  <c:v>11464135</c:v>
                </c:pt>
                <c:pt idx="6">
                  <c:v>9639993</c:v>
                </c:pt>
                <c:pt idx="7">
                  <c:v>11304590</c:v>
                </c:pt>
                <c:pt idx="8">
                  <c:v>12282370</c:v>
                </c:pt>
                <c:pt idx="9">
                  <c:v>13566382</c:v>
                </c:pt>
                <c:pt idx="10">
                  <c:v>13789701</c:v>
                </c:pt>
                <c:pt idx="11">
                  <c:v>12192309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554029494884523E-2"/>
                  <c:y val="3.47764148280702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2.3702611801921375E-2"/>
                  <c:y val="3.21350846085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2.2882819342957092E-2"/>
                  <c:y val="3.83415177949147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2.2882819342957137E-2"/>
                  <c:y val="3.49410443283899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3033913585949028E-2"/>
                  <c:y val="3.86150205118789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3070975318706395E-2"/>
                  <c:y val="3.3996156775452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2.3258851230983982E-2"/>
                  <c:y val="4.0281110645375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2478174303569753E-2"/>
                  <c:y val="4.043980160660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2.2505527169307472E-2"/>
                  <c:y val="3.4154847736682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3281723081174297E-2"/>
                  <c:y val="3.85035079445280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2.3025278295571053E-2"/>
                  <c:y val="3.7201648208532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972206267680467E-2"/>
                  <c:y val="3.11954757569864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45445</c:v>
                </c:pt>
                <c:pt idx="4">
                  <c:v>45476</c:v>
                </c:pt>
                <c:pt idx="5">
                  <c:v>45507</c:v>
                </c:pt>
                <c:pt idx="6">
                  <c:v>45538</c:v>
                </c:pt>
                <c:pt idx="7">
                  <c:v>45568</c:v>
                </c:pt>
                <c:pt idx="8">
                  <c:v>45600</c:v>
                </c:pt>
                <c:pt idx="9">
                  <c:v>45631</c:v>
                </c:pt>
                <c:pt idx="10">
                  <c:v>45663</c:v>
                </c:pt>
                <c:pt idx="11">
                  <c:v>45695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5452156</c:v>
                </c:pt>
                <c:pt idx="1">
                  <c:v>5204559</c:v>
                </c:pt>
                <c:pt idx="2">
                  <c:v>4883700</c:v>
                </c:pt>
                <c:pt idx="3">
                  <c:v>4462006</c:v>
                </c:pt>
                <c:pt idx="4">
                  <c:v>5063282</c:v>
                </c:pt>
                <c:pt idx="5">
                  <c:v>5088364</c:v>
                </c:pt>
                <c:pt idx="6">
                  <c:v>4277072</c:v>
                </c:pt>
                <c:pt idx="7">
                  <c:v>5127094</c:v>
                </c:pt>
                <c:pt idx="8">
                  <c:v>5514168</c:v>
                </c:pt>
                <c:pt idx="9">
                  <c:v>5926302</c:v>
                </c:pt>
                <c:pt idx="10">
                  <c:v>6065456</c:v>
                </c:pt>
                <c:pt idx="11">
                  <c:v>5419160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279072513800711E-2"/>
                  <c:y val="-3.0926426944339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2.2945413528886117E-2"/>
                  <c:y val="-3.66757575802564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2.3387540396238513E-2"/>
                  <c:y val="-3.25827844721059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2.4068421373230595E-2"/>
                  <c:y val="-3.5730375149061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2.2882819342957092E-2"/>
                  <c:y val="-3.468799657940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3286204096721788E-2"/>
                  <c:y val="-3.3996156775452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963337591076056E-2"/>
                  <c:y val="-3.6091141398760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2585812031200005E-2"/>
                  <c:y val="-3.0282260412527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2343183710201608E-2"/>
                  <c:y val="-4.6566064515298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2706239324038893E-2"/>
                  <c:y val="-3.8175403659822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2.3544754011065837E-2"/>
                  <c:y val="-3.97725407561112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2.2667411852670783E-2"/>
                  <c:y val="-4.5597092887164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45445</c:v>
                </c:pt>
                <c:pt idx="4">
                  <c:v>45476</c:v>
                </c:pt>
                <c:pt idx="5">
                  <c:v>45507</c:v>
                </c:pt>
                <c:pt idx="6">
                  <c:v>45538</c:v>
                </c:pt>
                <c:pt idx="7">
                  <c:v>45568</c:v>
                </c:pt>
                <c:pt idx="8">
                  <c:v>45600</c:v>
                </c:pt>
                <c:pt idx="9">
                  <c:v>45631</c:v>
                </c:pt>
                <c:pt idx="10">
                  <c:v>45663</c:v>
                </c:pt>
                <c:pt idx="11">
                  <c:v>45695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6574140</c:v>
                </c:pt>
                <c:pt idx="1">
                  <c:v>6233452</c:v>
                </c:pt>
                <c:pt idx="2">
                  <c:v>5726133</c:v>
                </c:pt>
                <c:pt idx="3">
                  <c:v>5608750</c:v>
                </c:pt>
                <c:pt idx="4">
                  <c:v>6317029</c:v>
                </c:pt>
                <c:pt idx="5">
                  <c:v>6375771</c:v>
                </c:pt>
                <c:pt idx="6">
                  <c:v>5362921</c:v>
                </c:pt>
                <c:pt idx="7">
                  <c:v>6177496</c:v>
                </c:pt>
                <c:pt idx="8">
                  <c:v>6768202</c:v>
                </c:pt>
                <c:pt idx="9">
                  <c:v>7688093</c:v>
                </c:pt>
                <c:pt idx="10">
                  <c:v>7724245</c:v>
                </c:pt>
                <c:pt idx="11">
                  <c:v>6773149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10432</xdr:colOff>
      <xdr:row>1</xdr:row>
      <xdr:rowOff>124404</xdr:rowOff>
    </xdr:from>
    <xdr:to>
      <xdr:col>38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13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2</xdr:row>
      <xdr:rowOff>45235</xdr:rowOff>
    </xdr:from>
    <xdr:to>
      <xdr:col>40</xdr:col>
      <xdr:colOff>447098</xdr:colOff>
      <xdr:row>27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958609</xdr:colOff>
      <xdr:row>8</xdr:row>
      <xdr:rowOff>4300</xdr:rowOff>
    </xdr:from>
    <xdr:to>
      <xdr:col>28</xdr:col>
      <xdr:colOff>292856</xdr:colOff>
      <xdr:row>42</xdr:row>
      <xdr:rowOff>79955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1</xdr:col>
      <xdr:colOff>0</xdr:colOff>
      <xdr:row>8</xdr:row>
      <xdr:rowOff>35604</xdr:rowOff>
    </xdr:from>
    <xdr:to>
      <xdr:col>26</xdr:col>
      <xdr:colOff>71687</xdr:colOff>
      <xdr:row>40</xdr:row>
      <xdr:rowOff>1701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 dataCellStyle="Accent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M55"/>
  <sheetViews>
    <sheetView tabSelected="1" zoomScale="55" zoomScaleNormal="55" zoomScalePageLayoutView="55" workbookViewId="0">
      <selection activeCell="B30" sqref="B30"/>
    </sheetView>
  </sheetViews>
  <sheetFormatPr defaultColWidth="9" defaultRowHeight="13.8" x14ac:dyDescent="0.25"/>
  <cols>
    <col min="1" max="1" width="2.69921875" style="1" customWidth="1"/>
    <col min="2" max="2" width="14.09765625" style="1" customWidth="1"/>
    <col min="3" max="9" width="9.69921875" style="1" customWidth="1"/>
    <col min="10" max="10" width="8.09765625" style="1" hidden="1" customWidth="1"/>
    <col min="11" max="17" width="9.69921875" style="1" customWidth="1"/>
    <col min="18" max="18" width="8.09765625" style="1" hidden="1" customWidth="1"/>
    <col min="19" max="22" width="9.69921875" style="1" customWidth="1"/>
    <col min="23" max="23" width="8.09765625" style="1" hidden="1" customWidth="1"/>
    <col min="24" max="32" width="9.69921875" style="1" customWidth="1"/>
    <col min="33" max="33" width="8.09765625" style="1" hidden="1" customWidth="1"/>
    <col min="34" max="37" width="9.69921875" style="1" customWidth="1"/>
    <col min="38" max="38" width="11.69921875" style="1" customWidth="1"/>
    <col min="39" max="39" width="5.69921875" style="1" customWidth="1"/>
    <col min="40" max="48" width="9" style="1"/>
    <col min="49" max="49" width="9" style="1" customWidth="1"/>
    <col min="50" max="16384" width="9" style="1"/>
  </cols>
  <sheetData>
    <row r="1" spans="1:39" ht="5.0999999999999996" customHeight="1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</row>
    <row r="2" spans="1:39" x14ac:dyDescent="0.25">
      <c r="A2" s="2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</row>
    <row r="3" spans="1:39" x14ac:dyDescent="0.25">
      <c r="A3" s="2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</row>
    <row r="4" spans="1:39" x14ac:dyDescent="0.25">
      <c r="A4" s="2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</row>
    <row r="5" spans="1:39" x14ac:dyDescent="0.25">
      <c r="A5" s="24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</row>
    <row r="6" spans="1:39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</row>
    <row r="7" spans="1:39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</row>
    <row r="8" spans="1:39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</row>
    <row r="9" spans="1:39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</row>
    <row r="10" spans="1:39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</row>
    <row r="11" spans="1:39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</row>
    <row r="12" spans="1:39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</row>
    <row r="13" spans="1:39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</row>
    <row r="14" spans="1:39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</row>
    <row r="15" spans="1:39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</row>
    <row r="16" spans="1:39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</row>
    <row r="17" spans="1:39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</row>
    <row r="18" spans="1:39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</row>
    <row r="19" spans="1:39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</row>
    <row r="20" spans="1:39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</row>
    <row r="21" spans="1:39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</row>
    <row r="22" spans="1:39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</row>
    <row r="23" spans="1:39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</row>
    <row r="24" spans="1:39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</row>
    <row r="25" spans="1:39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</row>
    <row r="26" spans="1:39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</row>
    <row r="27" spans="1:39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</row>
    <row r="28" spans="1:39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</row>
    <row r="29" spans="1:39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</row>
    <row r="30" spans="1:39" s="51" customFormat="1" x14ac:dyDescent="0.25">
      <c r="A30" s="59"/>
      <c r="B30" s="59"/>
      <c r="C30" s="8" t="s">
        <v>0</v>
      </c>
      <c r="D30" s="8" t="s">
        <v>1</v>
      </c>
      <c r="E30" s="8" t="s">
        <v>2</v>
      </c>
      <c r="F30" s="8" t="s">
        <v>3</v>
      </c>
      <c r="G30" s="8" t="s">
        <v>4</v>
      </c>
      <c r="H30" s="8" t="s">
        <v>5</v>
      </c>
      <c r="I30" s="25" t="s">
        <v>6</v>
      </c>
      <c r="J30" s="25" t="s">
        <v>7</v>
      </c>
      <c r="K30" s="25" t="s">
        <v>8</v>
      </c>
      <c r="L30" s="25" t="s">
        <v>9</v>
      </c>
      <c r="M30" s="25" t="s">
        <v>10</v>
      </c>
      <c r="N30" s="25" t="s">
        <v>11</v>
      </c>
      <c r="O30" s="25" t="s">
        <v>12</v>
      </c>
      <c r="P30" s="25" t="s">
        <v>13</v>
      </c>
      <c r="Q30" s="25" t="s">
        <v>14</v>
      </c>
      <c r="R30" s="25" t="s">
        <v>15</v>
      </c>
      <c r="S30" s="25" t="s">
        <v>16</v>
      </c>
      <c r="T30" s="25" t="s">
        <v>17</v>
      </c>
      <c r="U30" s="25" t="s">
        <v>18</v>
      </c>
      <c r="V30" s="25" t="s">
        <v>19</v>
      </c>
      <c r="W30" s="25" t="s">
        <v>20</v>
      </c>
      <c r="X30" s="25" t="s">
        <v>21</v>
      </c>
      <c r="Y30" s="25" t="s">
        <v>22</v>
      </c>
      <c r="Z30" s="25" t="s">
        <v>23</v>
      </c>
      <c r="AA30" s="25" t="s">
        <v>24</v>
      </c>
      <c r="AB30" s="25" t="s">
        <v>25</v>
      </c>
      <c r="AC30" s="25" t="s">
        <v>26</v>
      </c>
      <c r="AD30" s="25" t="s">
        <v>27</v>
      </c>
      <c r="AE30" s="25" t="s">
        <v>28</v>
      </c>
      <c r="AF30" s="25" t="s">
        <v>29</v>
      </c>
      <c r="AG30" s="25" t="s">
        <v>30</v>
      </c>
      <c r="AH30" s="26" t="s">
        <v>31</v>
      </c>
      <c r="AI30" s="26" t="s">
        <v>32</v>
      </c>
      <c r="AJ30" s="26" t="s">
        <v>33</v>
      </c>
      <c r="AK30" s="27" t="s">
        <v>34</v>
      </c>
      <c r="AL30" s="28" t="s">
        <v>35</v>
      </c>
      <c r="AM30" s="59"/>
    </row>
    <row r="31" spans="1:39" s="51" customFormat="1" ht="14.25" hidden="1" customHeight="1" x14ac:dyDescent="0.25">
      <c r="A31" s="59"/>
      <c r="B31" s="64" t="s">
        <v>0</v>
      </c>
      <c r="C31" s="60"/>
      <c r="D31" s="60"/>
      <c r="E31" s="60"/>
      <c r="F31" s="60"/>
      <c r="G31" s="60"/>
      <c r="H31" s="60"/>
      <c r="I31" s="60"/>
      <c r="J31" s="60"/>
      <c r="K31" s="60"/>
      <c r="L31" s="61"/>
      <c r="M31" s="61"/>
      <c r="N31" s="61"/>
      <c r="O31" s="60"/>
      <c r="P31" s="60"/>
      <c r="Q31" s="60"/>
      <c r="R31" s="60"/>
      <c r="S31" s="60"/>
      <c r="T31" s="60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59"/>
    </row>
    <row r="32" spans="1:39" s="51" customFormat="1" hidden="1" x14ac:dyDescent="0.25">
      <c r="A32" s="59"/>
      <c r="B32" s="64" t="s">
        <v>3</v>
      </c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59"/>
    </row>
    <row r="33" spans="1:39" s="51" customFormat="1" hidden="1" x14ac:dyDescent="0.25">
      <c r="A33" s="59"/>
      <c r="B33" s="64" t="s">
        <v>1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59"/>
    </row>
    <row r="34" spans="1:39" s="51" customFormat="1" hidden="1" x14ac:dyDescent="0.25">
      <c r="A34" s="59"/>
      <c r="B34" s="64" t="s">
        <v>2</v>
      </c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59"/>
    </row>
    <row r="35" spans="1:39" s="51" customFormat="1" hidden="1" x14ac:dyDescent="0.25">
      <c r="A35" s="59"/>
      <c r="B35" s="64" t="s">
        <v>4</v>
      </c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59"/>
    </row>
    <row r="36" spans="1:39" s="51" customFormat="1" hidden="1" x14ac:dyDescent="0.25">
      <c r="A36" s="59"/>
      <c r="B36" s="64" t="s">
        <v>5</v>
      </c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59"/>
    </row>
    <row r="37" spans="1:39" s="51" customFormat="1" hidden="1" x14ac:dyDescent="0.25">
      <c r="A37" s="59"/>
      <c r="B37" s="64" t="s">
        <v>6</v>
      </c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59"/>
    </row>
    <row r="38" spans="1:39" s="51" customFormat="1" hidden="1" x14ac:dyDescent="0.25">
      <c r="A38" s="59"/>
      <c r="B38" s="64" t="s">
        <v>7</v>
      </c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59"/>
    </row>
    <row r="39" spans="1:39" s="51" customFormat="1" hidden="1" x14ac:dyDescent="0.25">
      <c r="A39" s="59"/>
      <c r="B39" s="64" t="s">
        <v>8</v>
      </c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59"/>
    </row>
    <row r="40" spans="1:39" s="51" customFormat="1" hidden="1" x14ac:dyDescent="0.25">
      <c r="A40" s="59"/>
      <c r="B40" s="64" t="s">
        <v>9</v>
      </c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59"/>
    </row>
    <row r="41" spans="1:39" s="51" customFormat="1" hidden="1" x14ac:dyDescent="0.25">
      <c r="A41" s="59"/>
      <c r="B41" s="64" t="s">
        <v>10</v>
      </c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59"/>
    </row>
    <row r="42" spans="1:39" s="51" customFormat="1" hidden="1" x14ac:dyDescent="0.25">
      <c r="A42" s="59"/>
      <c r="B42" s="64" t="s">
        <v>11</v>
      </c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59"/>
    </row>
    <row r="43" spans="1:39" s="51" customFormat="1" hidden="1" x14ac:dyDescent="0.25">
      <c r="A43" s="59"/>
      <c r="B43" s="64" t="s">
        <v>12</v>
      </c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59"/>
    </row>
    <row r="44" spans="1:39" s="51" customFormat="1" hidden="1" x14ac:dyDescent="0.25">
      <c r="A44" s="59"/>
      <c r="B44" s="64" t="s">
        <v>13</v>
      </c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59"/>
    </row>
    <row r="45" spans="1:39" s="51" customFormat="1" hidden="1" x14ac:dyDescent="0.25">
      <c r="A45" s="59"/>
      <c r="B45" s="64" t="s">
        <v>14</v>
      </c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59"/>
    </row>
    <row r="46" spans="1:39" s="51" customFormat="1" hidden="1" x14ac:dyDescent="0.25">
      <c r="A46" s="59"/>
      <c r="B46" s="64" t="s">
        <v>15</v>
      </c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59"/>
    </row>
    <row r="47" spans="1:39" s="51" customFormat="1" hidden="1" x14ac:dyDescent="0.25">
      <c r="A47" s="59"/>
      <c r="B47" s="64" t="s">
        <v>16</v>
      </c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59"/>
    </row>
    <row r="48" spans="1:39" s="51" customFormat="1" hidden="1" x14ac:dyDescent="0.25">
      <c r="A48" s="59"/>
      <c r="B48" s="64" t="s">
        <v>17</v>
      </c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59">
        <v>1078</v>
      </c>
    </row>
    <row r="49" spans="1:39" s="51" customFormat="1" hidden="1" x14ac:dyDescent="0.25">
      <c r="A49" s="59"/>
      <c r="B49" s="64" t="s">
        <v>18</v>
      </c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59">
        <v>1115</v>
      </c>
    </row>
    <row r="50" spans="1:39" s="51" customFormat="1" x14ac:dyDescent="0.25">
      <c r="A50" s="59"/>
      <c r="B50" s="43" t="s">
        <v>36</v>
      </c>
      <c r="C50" s="34">
        <v>31578</v>
      </c>
      <c r="D50" s="34">
        <v>5900</v>
      </c>
      <c r="E50" s="34">
        <v>17026</v>
      </c>
      <c r="F50" s="34">
        <v>51723</v>
      </c>
      <c r="G50" s="34">
        <v>8121</v>
      </c>
      <c r="H50" s="34">
        <v>18121</v>
      </c>
      <c r="I50" s="34">
        <v>641</v>
      </c>
      <c r="J50" s="34">
        <v>0</v>
      </c>
      <c r="K50" s="34">
        <v>195</v>
      </c>
      <c r="L50" s="34">
        <v>0</v>
      </c>
      <c r="M50" s="34">
        <v>6885</v>
      </c>
      <c r="N50" s="34">
        <v>4735</v>
      </c>
      <c r="O50" s="34">
        <v>652</v>
      </c>
      <c r="P50" s="34">
        <v>1623</v>
      </c>
      <c r="Q50" s="34">
        <v>968</v>
      </c>
      <c r="R50" s="34">
        <v>0</v>
      </c>
      <c r="S50" s="34">
        <v>3102</v>
      </c>
      <c r="T50" s="34">
        <v>347</v>
      </c>
      <c r="U50" s="34">
        <v>906</v>
      </c>
      <c r="V50" s="34">
        <v>659</v>
      </c>
      <c r="W50" s="34">
        <v>0</v>
      </c>
      <c r="X50" s="34">
        <v>1225</v>
      </c>
      <c r="Y50" s="34">
        <v>1122</v>
      </c>
      <c r="Z50" s="34">
        <v>332</v>
      </c>
      <c r="AA50" s="34">
        <v>463</v>
      </c>
      <c r="AB50" s="34">
        <v>1105</v>
      </c>
      <c r="AC50" s="34">
        <v>4109</v>
      </c>
      <c r="AD50" s="34">
        <v>332</v>
      </c>
      <c r="AE50" s="34">
        <v>5172</v>
      </c>
      <c r="AF50" s="34">
        <v>3262</v>
      </c>
      <c r="AG50" s="34">
        <v>0</v>
      </c>
      <c r="AH50" s="34">
        <v>253</v>
      </c>
      <c r="AI50" s="34">
        <v>131</v>
      </c>
      <c r="AJ50" s="34">
        <v>7788</v>
      </c>
      <c r="AK50" s="34">
        <v>243</v>
      </c>
      <c r="AL50" s="30">
        <f>SUM(C50:AK50)</f>
        <v>178719</v>
      </c>
      <c r="AM50" s="59"/>
    </row>
    <row r="51" spans="1:39" s="51" customFormat="1" x14ac:dyDescent="0.25">
      <c r="A51" s="59"/>
      <c r="B51" s="44" t="s">
        <v>37</v>
      </c>
      <c r="C51" s="34">
        <v>132724</v>
      </c>
      <c r="D51" s="34">
        <v>0</v>
      </c>
      <c r="E51" s="34">
        <v>6276</v>
      </c>
      <c r="F51" s="34">
        <v>30873</v>
      </c>
      <c r="G51" s="34">
        <v>437</v>
      </c>
      <c r="H51" s="34">
        <v>24934</v>
      </c>
      <c r="I51" s="34">
        <v>0</v>
      </c>
      <c r="J51" s="34">
        <v>0</v>
      </c>
      <c r="K51" s="34">
        <v>0</v>
      </c>
      <c r="L51" s="34">
        <v>0</v>
      </c>
      <c r="M51" s="34">
        <v>1499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  <c r="AG51" s="34">
        <v>0</v>
      </c>
      <c r="AH51" s="34">
        <v>0</v>
      </c>
      <c r="AI51" s="34">
        <v>0</v>
      </c>
      <c r="AJ51" s="34">
        <v>1082</v>
      </c>
      <c r="AK51" s="34">
        <v>205</v>
      </c>
      <c r="AL51" s="30">
        <f t="shared" ref="AL51" si="0">SUM(C51:AK51)</f>
        <v>198030</v>
      </c>
      <c r="AM51" s="59"/>
    </row>
    <row r="52" spans="1:39" s="51" customFormat="1" x14ac:dyDescent="0.25">
      <c r="A52" s="59"/>
      <c r="B52" s="64" t="s">
        <v>35</v>
      </c>
      <c r="C52" s="39">
        <v>164302</v>
      </c>
      <c r="D52" s="39">
        <v>5900</v>
      </c>
      <c r="E52" s="39">
        <v>23302</v>
      </c>
      <c r="F52" s="39">
        <v>82596</v>
      </c>
      <c r="G52" s="39">
        <v>8558</v>
      </c>
      <c r="H52" s="39">
        <v>43055</v>
      </c>
      <c r="I52" s="39">
        <v>641</v>
      </c>
      <c r="J52" s="39">
        <v>0</v>
      </c>
      <c r="K52" s="39">
        <v>195</v>
      </c>
      <c r="L52" s="39">
        <v>0</v>
      </c>
      <c r="M52" s="39">
        <v>8384</v>
      </c>
      <c r="N52" s="39">
        <v>4735</v>
      </c>
      <c r="O52" s="39">
        <v>652</v>
      </c>
      <c r="P52" s="39">
        <v>1623</v>
      </c>
      <c r="Q52" s="39">
        <v>968</v>
      </c>
      <c r="R52" s="39">
        <v>0</v>
      </c>
      <c r="S52" s="39">
        <v>3102</v>
      </c>
      <c r="T52" s="39">
        <v>347</v>
      </c>
      <c r="U52" s="39">
        <v>906</v>
      </c>
      <c r="V52" s="39">
        <v>659</v>
      </c>
      <c r="W52" s="39">
        <v>0</v>
      </c>
      <c r="X52" s="39">
        <v>1225</v>
      </c>
      <c r="Y52" s="39">
        <v>1122</v>
      </c>
      <c r="Z52" s="39">
        <v>332</v>
      </c>
      <c r="AA52" s="39">
        <v>463</v>
      </c>
      <c r="AB52" s="39">
        <v>1105</v>
      </c>
      <c r="AC52" s="39">
        <v>4109</v>
      </c>
      <c r="AD52" s="39">
        <v>332</v>
      </c>
      <c r="AE52" s="39">
        <v>5172</v>
      </c>
      <c r="AF52" s="39">
        <v>3262</v>
      </c>
      <c r="AG52" s="39">
        <v>0</v>
      </c>
      <c r="AH52" s="39">
        <v>253</v>
      </c>
      <c r="AI52" s="39">
        <v>131</v>
      </c>
      <c r="AJ52" s="39">
        <v>8870</v>
      </c>
      <c r="AK52" s="39">
        <v>448</v>
      </c>
      <c r="AL52" s="31">
        <f t="shared" ref="AL52" si="1">SUM(AL50:AL51)</f>
        <v>376749</v>
      </c>
      <c r="AM52" s="59"/>
    </row>
    <row r="53" spans="1:39" ht="15" customHeight="1" x14ac:dyDescent="0.25">
      <c r="A53" s="24"/>
      <c r="B53" s="40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</row>
    <row r="55" spans="1:39" x14ac:dyDescent="0.25">
      <c r="B55" s="41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2"/>
  <sheetViews>
    <sheetView zoomScale="55" zoomScaleNormal="55" workbookViewId="0">
      <selection activeCell="B29" sqref="B29"/>
    </sheetView>
  </sheetViews>
  <sheetFormatPr defaultColWidth="9" defaultRowHeight="13.8" x14ac:dyDescent="0.25"/>
  <cols>
    <col min="1" max="1" width="12.59765625" style="1" customWidth="1"/>
    <col min="2" max="2" width="13.69921875" style="1" customWidth="1"/>
    <col min="3" max="9" width="8.69921875" style="1" customWidth="1"/>
    <col min="10" max="10" width="8.59765625" style="1" hidden="1" customWidth="1"/>
    <col min="11" max="17" width="8.69921875" style="1" customWidth="1"/>
    <col min="18" max="18" width="8.59765625" style="1" hidden="1" customWidth="1"/>
    <col min="19" max="22" width="8.69921875" style="1" customWidth="1"/>
    <col min="23" max="23" width="8.59765625" style="1" hidden="1" customWidth="1"/>
    <col min="24" max="32" width="8.69921875" style="1" customWidth="1"/>
    <col min="33" max="33" width="8.59765625" style="1" hidden="1" customWidth="1"/>
    <col min="34" max="37" width="8.69921875" style="1" customWidth="1"/>
    <col min="38" max="38" width="11.69921875" style="1" customWidth="1"/>
    <col min="39" max="40" width="9" style="1"/>
    <col min="41" max="41" width="6.69921875" style="1" customWidth="1"/>
    <col min="42" max="16384" width="9" style="1"/>
  </cols>
  <sheetData>
    <row r="1" spans="1:41" ht="5.0999999999999996" customHeight="1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</row>
    <row r="2" spans="1:4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24"/>
      <c r="Q2" s="24"/>
      <c r="R2" s="24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24"/>
      <c r="AM2" s="24"/>
      <c r="AN2" s="24"/>
      <c r="AO2" s="24"/>
    </row>
    <row r="3" spans="1:4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</row>
    <row r="4" spans="1:41" x14ac:dyDescent="0.2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</row>
    <row r="5" spans="1:41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</row>
    <row r="6" spans="1:41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</row>
    <row r="7" spans="1:4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</row>
    <row r="8" spans="1:41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</row>
    <row r="9" spans="1:4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</row>
    <row r="10" spans="1:41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</row>
    <row r="11" spans="1:4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</row>
    <row r="12" spans="1:41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</row>
    <row r="13" spans="1:41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</row>
    <row r="14" spans="1:41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</row>
    <row r="15" spans="1:41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</row>
    <row r="16" spans="1:41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</row>
    <row r="17" spans="1:41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</row>
    <row r="18" spans="1:41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</row>
    <row r="19" spans="1:41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</row>
    <row r="20" spans="1:41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</row>
    <row r="21" spans="1:41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</row>
    <row r="22" spans="1:4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</row>
    <row r="23" spans="1:41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</row>
    <row r="24" spans="1:41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</row>
    <row r="25" spans="1:41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</row>
    <row r="26" spans="1:41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</row>
    <row r="27" spans="1:4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</row>
    <row r="28" spans="1:41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</row>
    <row r="29" spans="1:41" s="51" customFormat="1" x14ac:dyDescent="0.25">
      <c r="A29" s="59"/>
      <c r="C29" s="8" t="s">
        <v>0</v>
      </c>
      <c r="D29" s="8" t="s">
        <v>1</v>
      </c>
      <c r="E29" s="8" t="s">
        <v>2</v>
      </c>
      <c r="F29" s="8" t="s">
        <v>3</v>
      </c>
      <c r="G29" s="8" t="s">
        <v>4</v>
      </c>
      <c r="H29" s="8" t="s">
        <v>5</v>
      </c>
      <c r="I29" s="25" t="s">
        <v>6</v>
      </c>
      <c r="J29" s="25" t="s">
        <v>7</v>
      </c>
      <c r="K29" s="25" t="s">
        <v>8</v>
      </c>
      <c r="L29" s="25" t="s">
        <v>9</v>
      </c>
      <c r="M29" s="25" t="s">
        <v>10</v>
      </c>
      <c r="N29" s="25" t="s">
        <v>11</v>
      </c>
      <c r="O29" s="25" t="s">
        <v>12</v>
      </c>
      <c r="P29" s="25" t="s">
        <v>13</v>
      </c>
      <c r="Q29" s="25" t="s">
        <v>14</v>
      </c>
      <c r="R29" s="25" t="s">
        <v>15</v>
      </c>
      <c r="S29" s="25" t="s">
        <v>16</v>
      </c>
      <c r="T29" s="25" t="s">
        <v>17</v>
      </c>
      <c r="U29" s="25" t="s">
        <v>18</v>
      </c>
      <c r="V29" s="25" t="s">
        <v>19</v>
      </c>
      <c r="W29" s="25" t="s">
        <v>20</v>
      </c>
      <c r="X29" s="25" t="s">
        <v>21</v>
      </c>
      <c r="Y29" s="25" t="s">
        <v>22</v>
      </c>
      <c r="Z29" s="25" t="s">
        <v>23</v>
      </c>
      <c r="AA29" s="25" t="s">
        <v>24</v>
      </c>
      <c r="AB29" s="25" t="s">
        <v>25</v>
      </c>
      <c r="AC29" s="25" t="s">
        <v>26</v>
      </c>
      <c r="AD29" s="25" t="s">
        <v>27</v>
      </c>
      <c r="AE29" s="25" t="s">
        <v>28</v>
      </c>
      <c r="AF29" s="25" t="s">
        <v>29</v>
      </c>
      <c r="AG29" s="25" t="s">
        <v>30</v>
      </c>
      <c r="AH29" s="26" t="s">
        <v>31</v>
      </c>
      <c r="AI29" s="26" t="s">
        <v>32</v>
      </c>
      <c r="AJ29" s="26" t="s">
        <v>33</v>
      </c>
      <c r="AK29" s="27" t="s">
        <v>34</v>
      </c>
      <c r="AL29" s="28" t="s">
        <v>35</v>
      </c>
      <c r="AM29" s="59"/>
      <c r="AN29" s="59"/>
      <c r="AO29" s="59"/>
    </row>
    <row r="30" spans="1:41" s="51" customFormat="1" ht="14.25" hidden="1" customHeight="1" x14ac:dyDescent="0.25">
      <c r="A30" s="59"/>
      <c r="B30" s="51" t="s">
        <v>0</v>
      </c>
      <c r="C30" s="60"/>
      <c r="D30" s="60"/>
      <c r="E30" s="60"/>
      <c r="F30" s="60"/>
      <c r="G30" s="60"/>
      <c r="H30" s="60"/>
      <c r="I30" s="60"/>
      <c r="J30" s="60"/>
      <c r="K30" s="60"/>
      <c r="L30" s="61"/>
      <c r="M30" s="61"/>
      <c r="N30" s="61"/>
      <c r="O30" s="60"/>
      <c r="P30" s="60"/>
      <c r="Q30" s="60"/>
      <c r="R30" s="60"/>
      <c r="S30" s="60"/>
      <c r="T30" s="60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59"/>
      <c r="AN30" s="59"/>
      <c r="AO30" s="59"/>
    </row>
    <row r="31" spans="1:41" s="51" customFormat="1" hidden="1" x14ac:dyDescent="0.25">
      <c r="A31" s="59"/>
      <c r="B31" s="51" t="s">
        <v>3</v>
      </c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59"/>
      <c r="AN31" s="59"/>
      <c r="AO31" s="59"/>
    </row>
    <row r="32" spans="1:41" s="51" customFormat="1" hidden="1" x14ac:dyDescent="0.25">
      <c r="A32" s="59"/>
      <c r="B32" s="51" t="s">
        <v>1</v>
      </c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59"/>
      <c r="AN32" s="59"/>
      <c r="AO32" s="59"/>
    </row>
    <row r="33" spans="1:41" s="51" customFormat="1" hidden="1" x14ac:dyDescent="0.25">
      <c r="A33" s="59"/>
      <c r="B33" s="51" t="s">
        <v>2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59"/>
      <c r="AN33" s="59"/>
      <c r="AO33" s="59"/>
    </row>
    <row r="34" spans="1:41" s="51" customFormat="1" hidden="1" x14ac:dyDescent="0.25">
      <c r="A34" s="59"/>
      <c r="B34" s="51" t="s">
        <v>4</v>
      </c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59"/>
      <c r="AN34" s="59"/>
      <c r="AO34" s="59"/>
    </row>
    <row r="35" spans="1:41" s="51" customFormat="1" hidden="1" x14ac:dyDescent="0.25">
      <c r="A35" s="59"/>
      <c r="B35" s="51" t="s">
        <v>5</v>
      </c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59"/>
      <c r="AN35" s="59"/>
      <c r="AO35" s="59"/>
    </row>
    <row r="36" spans="1:41" s="51" customFormat="1" hidden="1" x14ac:dyDescent="0.25">
      <c r="A36" s="59"/>
      <c r="B36" s="51" t="s">
        <v>6</v>
      </c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59"/>
      <c r="AN36" s="59"/>
      <c r="AO36" s="59"/>
    </row>
    <row r="37" spans="1:41" s="51" customFormat="1" hidden="1" x14ac:dyDescent="0.25">
      <c r="A37" s="59"/>
      <c r="B37" s="51" t="s">
        <v>7</v>
      </c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59"/>
      <c r="AN37" s="59"/>
      <c r="AO37" s="59"/>
    </row>
    <row r="38" spans="1:41" s="51" customFormat="1" hidden="1" x14ac:dyDescent="0.25">
      <c r="A38" s="59"/>
      <c r="B38" s="51" t="s">
        <v>8</v>
      </c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59"/>
      <c r="AN38" s="59"/>
      <c r="AO38" s="59"/>
    </row>
    <row r="39" spans="1:41" s="51" customFormat="1" hidden="1" x14ac:dyDescent="0.25">
      <c r="A39" s="59"/>
      <c r="B39" s="51" t="s">
        <v>9</v>
      </c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59"/>
      <c r="AN39" s="59"/>
      <c r="AO39" s="59"/>
    </row>
    <row r="40" spans="1:41" s="51" customFormat="1" hidden="1" x14ac:dyDescent="0.25">
      <c r="A40" s="59"/>
      <c r="B40" s="51" t="s">
        <v>10</v>
      </c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59"/>
      <c r="AN40" s="59"/>
      <c r="AO40" s="59"/>
    </row>
    <row r="41" spans="1:41" s="51" customFormat="1" hidden="1" x14ac:dyDescent="0.25">
      <c r="A41" s="59"/>
      <c r="B41" s="51" t="s">
        <v>11</v>
      </c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59"/>
      <c r="AN41" s="59"/>
      <c r="AO41" s="59"/>
    </row>
    <row r="42" spans="1:41" s="51" customFormat="1" hidden="1" x14ac:dyDescent="0.25">
      <c r="A42" s="59"/>
      <c r="B42" s="51" t="s">
        <v>12</v>
      </c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59"/>
      <c r="AN42" s="59"/>
      <c r="AO42" s="59"/>
    </row>
    <row r="43" spans="1:41" s="51" customFormat="1" hidden="1" x14ac:dyDescent="0.25">
      <c r="A43" s="59"/>
      <c r="B43" s="51" t="s">
        <v>13</v>
      </c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59"/>
      <c r="AN43" s="59"/>
      <c r="AO43" s="59"/>
    </row>
    <row r="44" spans="1:41" s="51" customFormat="1" hidden="1" x14ac:dyDescent="0.25">
      <c r="A44" s="59"/>
      <c r="B44" s="51" t="s">
        <v>14</v>
      </c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59"/>
      <c r="AN44" s="59"/>
      <c r="AO44" s="59"/>
    </row>
    <row r="45" spans="1:41" s="51" customFormat="1" hidden="1" x14ac:dyDescent="0.25">
      <c r="A45" s="59"/>
      <c r="B45" s="51" t="s">
        <v>15</v>
      </c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59"/>
      <c r="AN45" s="59"/>
      <c r="AO45" s="59"/>
    </row>
    <row r="46" spans="1:41" s="51" customFormat="1" hidden="1" x14ac:dyDescent="0.25">
      <c r="A46" s="59"/>
      <c r="B46" s="51" t="s">
        <v>16</v>
      </c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59"/>
      <c r="AN46" s="59"/>
      <c r="AO46" s="59"/>
    </row>
    <row r="47" spans="1:41" s="51" customFormat="1" hidden="1" x14ac:dyDescent="0.25">
      <c r="A47" s="59"/>
      <c r="B47" s="51" t="s">
        <v>17</v>
      </c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59"/>
      <c r="AN47" s="59"/>
      <c r="AO47" s="59"/>
    </row>
    <row r="48" spans="1:41" s="51" customFormat="1" hidden="1" x14ac:dyDescent="0.25">
      <c r="A48" s="59"/>
      <c r="B48" s="51" t="s">
        <v>18</v>
      </c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59"/>
      <c r="AN48" s="59"/>
      <c r="AO48" s="59"/>
    </row>
    <row r="49" spans="1:41" s="51" customFormat="1" x14ac:dyDescent="0.25">
      <c r="A49" s="59"/>
      <c r="B49" s="29" t="s">
        <v>36</v>
      </c>
      <c r="C49" s="36">
        <v>234</v>
      </c>
      <c r="D49" s="36">
        <v>34</v>
      </c>
      <c r="E49" s="36">
        <v>118</v>
      </c>
      <c r="F49" s="36">
        <v>329</v>
      </c>
      <c r="G49" s="36">
        <v>48</v>
      </c>
      <c r="H49" s="36">
        <v>131</v>
      </c>
      <c r="I49" s="36">
        <v>4</v>
      </c>
      <c r="J49" s="36">
        <v>0</v>
      </c>
      <c r="K49" s="36">
        <v>2</v>
      </c>
      <c r="L49" s="36">
        <v>0</v>
      </c>
      <c r="M49" s="36">
        <v>52</v>
      </c>
      <c r="N49" s="36">
        <v>30</v>
      </c>
      <c r="O49" s="36">
        <v>4</v>
      </c>
      <c r="P49" s="36">
        <v>10</v>
      </c>
      <c r="Q49" s="36">
        <v>6</v>
      </c>
      <c r="R49" s="36">
        <v>0</v>
      </c>
      <c r="S49" s="36">
        <v>20</v>
      </c>
      <c r="T49" s="36">
        <v>2</v>
      </c>
      <c r="U49" s="36">
        <v>6</v>
      </c>
      <c r="V49" s="36">
        <v>4</v>
      </c>
      <c r="W49" s="36">
        <v>0</v>
      </c>
      <c r="X49" s="36">
        <v>8</v>
      </c>
      <c r="Y49" s="36">
        <v>8</v>
      </c>
      <c r="Z49" s="36">
        <v>2</v>
      </c>
      <c r="AA49" s="36">
        <v>6</v>
      </c>
      <c r="AB49" s="36">
        <v>8</v>
      </c>
      <c r="AC49" s="36">
        <v>26</v>
      </c>
      <c r="AD49" s="36">
        <v>2</v>
      </c>
      <c r="AE49" s="36">
        <v>36</v>
      </c>
      <c r="AF49" s="36">
        <v>20</v>
      </c>
      <c r="AG49" s="36">
        <v>0</v>
      </c>
      <c r="AH49" s="37">
        <v>4</v>
      </c>
      <c r="AI49" s="37">
        <v>4</v>
      </c>
      <c r="AJ49" s="37">
        <v>84</v>
      </c>
      <c r="AK49" s="37">
        <v>4</v>
      </c>
      <c r="AL49" s="33">
        <f>SUM(C49:AK49)</f>
        <v>1246</v>
      </c>
      <c r="AM49" s="59"/>
      <c r="AN49" s="59"/>
      <c r="AO49" s="59"/>
    </row>
    <row r="50" spans="1:41" s="51" customFormat="1" x14ac:dyDescent="0.25">
      <c r="A50" s="59"/>
      <c r="B50" s="62" t="s">
        <v>37</v>
      </c>
      <c r="C50" s="36">
        <v>762</v>
      </c>
      <c r="D50" s="36">
        <v>0</v>
      </c>
      <c r="E50" s="36">
        <v>47</v>
      </c>
      <c r="F50" s="36">
        <v>222</v>
      </c>
      <c r="G50" s="36">
        <v>4</v>
      </c>
      <c r="H50" s="36">
        <v>144</v>
      </c>
      <c r="I50" s="36">
        <v>0</v>
      </c>
      <c r="J50" s="36">
        <v>0</v>
      </c>
      <c r="K50" s="36">
        <v>0</v>
      </c>
      <c r="L50" s="36">
        <v>0</v>
      </c>
      <c r="M50" s="36">
        <v>14</v>
      </c>
      <c r="N50" s="36">
        <v>0</v>
      </c>
      <c r="O50" s="36">
        <v>0</v>
      </c>
      <c r="P50" s="36">
        <v>0</v>
      </c>
      <c r="Q50" s="36">
        <v>0</v>
      </c>
      <c r="R50" s="36">
        <v>0</v>
      </c>
      <c r="S50" s="36">
        <v>0</v>
      </c>
      <c r="T50" s="36">
        <v>0</v>
      </c>
      <c r="U50" s="36">
        <v>0</v>
      </c>
      <c r="V50" s="36">
        <v>0</v>
      </c>
      <c r="W50" s="36">
        <v>0</v>
      </c>
      <c r="X50" s="36">
        <v>0</v>
      </c>
      <c r="Y50" s="36">
        <v>0</v>
      </c>
      <c r="Z50" s="36">
        <v>0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36">
        <v>0</v>
      </c>
      <c r="AI50" s="36">
        <v>0</v>
      </c>
      <c r="AJ50" s="37">
        <v>12</v>
      </c>
      <c r="AK50" s="37">
        <v>2</v>
      </c>
      <c r="AL50" s="33">
        <f t="shared" ref="AL50" si="0">SUM(C50:AK50)</f>
        <v>1207</v>
      </c>
      <c r="AM50" s="59"/>
      <c r="AN50" s="59"/>
      <c r="AO50" s="59"/>
    </row>
    <row r="51" spans="1:41" s="51" customFormat="1" x14ac:dyDescent="0.25">
      <c r="A51" s="59"/>
      <c r="B51" s="63" t="s">
        <v>35</v>
      </c>
      <c r="C51" s="38">
        <v>996</v>
      </c>
      <c r="D51" s="35">
        <v>34</v>
      </c>
      <c r="E51" s="35">
        <v>165</v>
      </c>
      <c r="F51" s="35">
        <v>551</v>
      </c>
      <c r="G51" s="35">
        <v>52</v>
      </c>
      <c r="H51" s="35">
        <v>275</v>
      </c>
      <c r="I51" s="35">
        <v>4</v>
      </c>
      <c r="J51" s="35">
        <v>0</v>
      </c>
      <c r="K51" s="35">
        <v>2</v>
      </c>
      <c r="L51" s="35">
        <v>0</v>
      </c>
      <c r="M51" s="35">
        <v>66</v>
      </c>
      <c r="N51" s="35">
        <v>30</v>
      </c>
      <c r="O51" s="35">
        <v>4</v>
      </c>
      <c r="P51" s="35">
        <v>10</v>
      </c>
      <c r="Q51" s="35">
        <v>6</v>
      </c>
      <c r="R51" s="35">
        <v>0</v>
      </c>
      <c r="S51" s="35">
        <v>20</v>
      </c>
      <c r="T51" s="35">
        <v>2</v>
      </c>
      <c r="U51" s="35">
        <v>6</v>
      </c>
      <c r="V51" s="35">
        <v>4</v>
      </c>
      <c r="W51" s="35">
        <v>0</v>
      </c>
      <c r="X51" s="35">
        <v>8</v>
      </c>
      <c r="Y51" s="35">
        <v>8</v>
      </c>
      <c r="Z51" s="35">
        <v>2</v>
      </c>
      <c r="AA51" s="35">
        <v>6</v>
      </c>
      <c r="AB51" s="35">
        <v>8</v>
      </c>
      <c r="AC51" s="35">
        <v>26</v>
      </c>
      <c r="AD51" s="35">
        <v>2</v>
      </c>
      <c r="AE51" s="35">
        <v>36</v>
      </c>
      <c r="AF51" s="35">
        <v>20</v>
      </c>
      <c r="AG51" s="35">
        <v>0</v>
      </c>
      <c r="AH51" s="35">
        <v>4</v>
      </c>
      <c r="AI51" s="35">
        <v>4</v>
      </c>
      <c r="AJ51" s="35">
        <v>96</v>
      </c>
      <c r="AK51" s="35">
        <v>6</v>
      </c>
      <c r="AL51" s="32">
        <f t="shared" ref="AL51" si="1">SUM(AL49:AL50)</f>
        <v>2453</v>
      </c>
      <c r="AM51" s="59"/>
      <c r="AN51" s="59"/>
      <c r="AO51" s="59"/>
    </row>
    <row r="52" spans="1:41" ht="15" customHeight="1" x14ac:dyDescent="0.25">
      <c r="A52" s="24"/>
      <c r="B52" s="40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E18"/>
  <sheetViews>
    <sheetView topLeftCell="A4" zoomScale="55" zoomScaleNormal="55" zoomScaleSheetLayoutView="70" workbookViewId="0">
      <selection activeCell="A4" sqref="A4"/>
    </sheetView>
  </sheetViews>
  <sheetFormatPr defaultColWidth="9" defaultRowHeight="13.8" x14ac:dyDescent="0.25"/>
  <cols>
    <col min="1" max="1" width="14.3984375" style="1" bestFit="1" customWidth="1"/>
    <col min="2" max="31" width="12.69921875" style="1" customWidth="1"/>
    <col min="32" max="16384" width="9" style="1"/>
  </cols>
  <sheetData>
    <row r="1" spans="1:31" hidden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31" hidden="1" x14ac:dyDescent="0.25">
      <c r="A2" s="7"/>
      <c r="B2" s="7">
        <v>29</v>
      </c>
      <c r="C2" s="7">
        <v>28</v>
      </c>
      <c r="D2" s="7">
        <v>27</v>
      </c>
      <c r="E2" s="7">
        <v>26</v>
      </c>
      <c r="F2" s="7">
        <v>25</v>
      </c>
      <c r="G2" s="7">
        <v>24</v>
      </c>
      <c r="H2" s="7">
        <v>23</v>
      </c>
      <c r="I2" s="7">
        <v>22</v>
      </c>
      <c r="J2" s="7">
        <v>21</v>
      </c>
      <c r="K2" s="7">
        <v>20</v>
      </c>
      <c r="L2" s="7">
        <v>19</v>
      </c>
      <c r="M2" s="7">
        <v>18</v>
      </c>
      <c r="N2" s="7">
        <v>17</v>
      </c>
      <c r="O2" s="7">
        <v>16</v>
      </c>
      <c r="P2" s="7">
        <v>15</v>
      </c>
      <c r="Q2" s="7">
        <v>14</v>
      </c>
      <c r="R2" s="7">
        <v>13</v>
      </c>
      <c r="S2" s="7">
        <v>12</v>
      </c>
      <c r="T2" s="7">
        <v>11</v>
      </c>
      <c r="U2" s="7">
        <v>10</v>
      </c>
      <c r="V2" s="7">
        <v>9</v>
      </c>
      <c r="W2" s="7">
        <v>8</v>
      </c>
      <c r="X2" s="7">
        <v>7</v>
      </c>
      <c r="Y2" s="7">
        <v>6</v>
      </c>
      <c r="Z2" s="7">
        <v>5</v>
      </c>
      <c r="AA2" s="7">
        <v>4</v>
      </c>
      <c r="AB2" s="7">
        <v>3</v>
      </c>
      <c r="AC2" s="7">
        <v>2</v>
      </c>
      <c r="AD2" s="7">
        <v>1</v>
      </c>
      <c r="AE2" s="7">
        <v>0</v>
      </c>
    </row>
    <row r="3" spans="1:31" s="21" customFormat="1" hidden="1" x14ac:dyDescent="0.25">
      <c r="A3" s="20"/>
      <c r="B3" s="15">
        <v>45463</v>
      </c>
      <c r="C3" s="15">
        <v>45464</v>
      </c>
      <c r="D3" s="15">
        <v>45465</v>
      </c>
      <c r="E3" s="15">
        <v>45466</v>
      </c>
      <c r="F3" s="15">
        <v>45467</v>
      </c>
      <c r="G3" s="15">
        <v>45468</v>
      </c>
      <c r="H3" s="15">
        <v>45469</v>
      </c>
      <c r="I3" s="15">
        <v>45470</v>
      </c>
      <c r="J3" s="15">
        <v>45471</v>
      </c>
      <c r="K3" s="15">
        <v>45472</v>
      </c>
      <c r="L3" s="15">
        <v>45473</v>
      </c>
      <c r="M3" s="15">
        <v>45474</v>
      </c>
      <c r="N3" s="15">
        <v>45475</v>
      </c>
      <c r="O3" s="15">
        <v>45476</v>
      </c>
      <c r="P3" s="15">
        <v>45477</v>
      </c>
      <c r="Q3" s="15">
        <v>45478</v>
      </c>
      <c r="R3" s="15">
        <v>45479</v>
      </c>
      <c r="S3" s="15">
        <v>45480</v>
      </c>
      <c r="T3" s="15">
        <v>45481</v>
      </c>
      <c r="U3" s="15">
        <v>45482</v>
      </c>
      <c r="V3" s="15">
        <v>45483</v>
      </c>
      <c r="W3" s="15">
        <v>45484</v>
      </c>
      <c r="X3" s="15">
        <v>45485</v>
      </c>
      <c r="Y3" s="15">
        <v>45486</v>
      </c>
      <c r="Z3" s="15">
        <v>45487</v>
      </c>
      <c r="AA3" s="15">
        <v>45488</v>
      </c>
      <c r="AB3" s="15">
        <v>45489</v>
      </c>
      <c r="AC3" s="15">
        <v>45490</v>
      </c>
      <c r="AD3" s="15">
        <v>45491</v>
      </c>
      <c r="AE3" s="15">
        <v>45492</v>
      </c>
    </row>
    <row r="4" spans="1:31" s="49" customFormat="1" x14ac:dyDescent="0.25">
      <c r="A4" s="20"/>
      <c r="B4" s="48">
        <v>45706</v>
      </c>
      <c r="C4" s="48">
        <v>45707</v>
      </c>
      <c r="D4" s="48">
        <v>45708</v>
      </c>
      <c r="E4" s="48">
        <v>45709</v>
      </c>
      <c r="F4" s="48">
        <v>45710</v>
      </c>
      <c r="G4" s="48">
        <v>45711</v>
      </c>
      <c r="H4" s="48">
        <v>45712</v>
      </c>
      <c r="I4" s="48">
        <v>45713</v>
      </c>
      <c r="J4" s="48">
        <v>45714</v>
      </c>
      <c r="K4" s="48">
        <v>45715</v>
      </c>
      <c r="L4" s="48">
        <v>45716</v>
      </c>
      <c r="M4" s="48">
        <v>45717</v>
      </c>
      <c r="N4" s="48">
        <v>45718</v>
      </c>
      <c r="O4" s="48">
        <v>45719</v>
      </c>
      <c r="P4" s="48">
        <v>45720</v>
      </c>
      <c r="Q4" s="48">
        <v>45721</v>
      </c>
      <c r="R4" s="48">
        <v>45722</v>
      </c>
      <c r="S4" s="48">
        <v>45723</v>
      </c>
      <c r="T4" s="48">
        <v>45724</v>
      </c>
      <c r="U4" s="48">
        <v>45725</v>
      </c>
      <c r="V4" s="48">
        <v>45726</v>
      </c>
      <c r="W4" s="48">
        <v>45727</v>
      </c>
      <c r="X4" s="48">
        <v>45728</v>
      </c>
      <c r="Y4" s="48">
        <v>45729</v>
      </c>
      <c r="Z4" s="48">
        <v>45730</v>
      </c>
      <c r="AA4" s="48">
        <v>45731</v>
      </c>
      <c r="AB4" s="48">
        <v>45732</v>
      </c>
      <c r="AC4" s="48">
        <v>45733</v>
      </c>
      <c r="AD4" s="48">
        <v>45734</v>
      </c>
      <c r="AE4" s="48">
        <v>45735</v>
      </c>
    </row>
    <row r="5" spans="1:31" s="51" customFormat="1" x14ac:dyDescent="0.25">
      <c r="A5" s="50" t="s">
        <v>36</v>
      </c>
      <c r="B5" s="30">
        <v>186688</v>
      </c>
      <c r="C5" s="30">
        <v>186605</v>
      </c>
      <c r="D5" s="30">
        <v>192665</v>
      </c>
      <c r="E5" s="30">
        <v>203385</v>
      </c>
      <c r="F5" s="30">
        <v>189326</v>
      </c>
      <c r="G5" s="30">
        <v>196407</v>
      </c>
      <c r="H5" s="30">
        <v>192052</v>
      </c>
      <c r="I5" s="30">
        <v>185496</v>
      </c>
      <c r="J5" s="30">
        <v>179886</v>
      </c>
      <c r="K5" s="30">
        <v>181526</v>
      </c>
      <c r="L5" s="30">
        <v>193941</v>
      </c>
      <c r="M5" s="30">
        <v>183300</v>
      </c>
      <c r="N5" s="30">
        <v>186587</v>
      </c>
      <c r="O5" s="30">
        <v>181640</v>
      </c>
      <c r="P5" s="30">
        <v>167290</v>
      </c>
      <c r="Q5" s="30">
        <v>175362</v>
      </c>
      <c r="R5" s="30">
        <v>184329</v>
      </c>
      <c r="S5" s="30">
        <v>195620</v>
      </c>
      <c r="T5" s="30">
        <v>188128</v>
      </c>
      <c r="U5" s="30">
        <v>193628</v>
      </c>
      <c r="V5" s="30">
        <v>192653</v>
      </c>
      <c r="W5" s="30">
        <v>176150</v>
      </c>
      <c r="X5" s="30">
        <v>178220</v>
      </c>
      <c r="Y5" s="30">
        <v>177591</v>
      </c>
      <c r="Z5" s="30">
        <v>196549</v>
      </c>
      <c r="AA5" s="30">
        <v>185737</v>
      </c>
      <c r="AB5" s="30">
        <v>194479</v>
      </c>
      <c r="AC5" s="30">
        <v>189931</v>
      </c>
      <c r="AD5" s="30">
        <v>176463</v>
      </c>
      <c r="AE5" s="30">
        <v>178719</v>
      </c>
    </row>
    <row r="6" spans="1:31" s="51" customFormat="1" x14ac:dyDescent="0.25">
      <c r="A6" s="52" t="s">
        <v>37</v>
      </c>
      <c r="B6" s="30">
        <v>234041</v>
      </c>
      <c r="C6" s="30">
        <v>232458</v>
      </c>
      <c r="D6" s="30">
        <v>241518</v>
      </c>
      <c r="E6" s="30">
        <v>251487</v>
      </c>
      <c r="F6" s="30">
        <v>246459</v>
      </c>
      <c r="G6" s="30">
        <v>250611</v>
      </c>
      <c r="H6" s="30">
        <v>235738</v>
      </c>
      <c r="I6" s="30">
        <v>224699</v>
      </c>
      <c r="J6" s="30">
        <v>222799</v>
      </c>
      <c r="K6" s="30">
        <v>224600</v>
      </c>
      <c r="L6" s="30">
        <v>235018</v>
      </c>
      <c r="M6" s="30">
        <v>234993</v>
      </c>
      <c r="N6" s="30">
        <v>234968</v>
      </c>
      <c r="O6" s="30">
        <v>214287</v>
      </c>
      <c r="P6" s="30">
        <v>205921</v>
      </c>
      <c r="Q6" s="30">
        <v>206236</v>
      </c>
      <c r="R6" s="30">
        <v>205557</v>
      </c>
      <c r="S6" s="30">
        <v>217094</v>
      </c>
      <c r="T6" s="30">
        <v>217552</v>
      </c>
      <c r="U6" s="30">
        <v>224414</v>
      </c>
      <c r="V6" s="30">
        <v>215600</v>
      </c>
      <c r="W6" s="30">
        <v>201021</v>
      </c>
      <c r="X6" s="30">
        <v>203326</v>
      </c>
      <c r="Y6" s="30">
        <v>199849</v>
      </c>
      <c r="Z6" s="30">
        <v>218097</v>
      </c>
      <c r="AA6" s="30">
        <v>225301</v>
      </c>
      <c r="AB6" s="30">
        <v>226343</v>
      </c>
      <c r="AC6" s="30">
        <v>206500</v>
      </c>
      <c r="AD6" s="30">
        <v>197153</v>
      </c>
      <c r="AE6" s="30">
        <v>198030</v>
      </c>
    </row>
    <row r="7" spans="1:31" s="51" customFormat="1" x14ac:dyDescent="0.25">
      <c r="A7" s="65" t="s">
        <v>35</v>
      </c>
      <c r="B7" s="31">
        <v>420729</v>
      </c>
      <c r="C7" s="31">
        <v>419063</v>
      </c>
      <c r="D7" s="31">
        <v>434183</v>
      </c>
      <c r="E7" s="31">
        <v>454872</v>
      </c>
      <c r="F7" s="31">
        <v>435785</v>
      </c>
      <c r="G7" s="31">
        <v>447018</v>
      </c>
      <c r="H7" s="31">
        <v>427790</v>
      </c>
      <c r="I7" s="31">
        <v>410195</v>
      </c>
      <c r="J7" s="31">
        <v>402685</v>
      </c>
      <c r="K7" s="31">
        <v>406126</v>
      </c>
      <c r="L7" s="31">
        <v>428959</v>
      </c>
      <c r="M7" s="31">
        <v>418293</v>
      </c>
      <c r="N7" s="31">
        <v>421555</v>
      </c>
      <c r="O7" s="31">
        <v>395927</v>
      </c>
      <c r="P7" s="31">
        <v>373211</v>
      </c>
      <c r="Q7" s="31">
        <v>381598</v>
      </c>
      <c r="R7" s="31">
        <v>389886</v>
      </c>
      <c r="S7" s="31">
        <v>412714</v>
      </c>
      <c r="T7" s="31">
        <v>405680</v>
      </c>
      <c r="U7" s="31">
        <v>418042</v>
      </c>
      <c r="V7" s="31">
        <v>408253</v>
      </c>
      <c r="W7" s="31">
        <v>377171</v>
      </c>
      <c r="X7" s="31">
        <v>381546</v>
      </c>
      <c r="Y7" s="31">
        <v>377440</v>
      </c>
      <c r="Z7" s="31">
        <v>414646</v>
      </c>
      <c r="AA7" s="31">
        <v>411038</v>
      </c>
      <c r="AB7" s="31">
        <v>420822</v>
      </c>
      <c r="AC7" s="31">
        <v>396431</v>
      </c>
      <c r="AD7" s="31">
        <v>373616</v>
      </c>
      <c r="AE7" s="31">
        <v>376749</v>
      </c>
    </row>
    <row r="8" spans="1:31" x14ac:dyDescent="0.25">
      <c r="A8" s="40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1" x14ac:dyDescent="0.25">
      <c r="A9" s="47"/>
      <c r="B9" s="22"/>
    </row>
    <row r="10" spans="1:31" x14ac:dyDescent="0.25">
      <c r="A10" s="5"/>
      <c r="B10" s="23"/>
    </row>
    <row r="11" spans="1:31" x14ac:dyDescent="0.25">
      <c r="A11" s="5"/>
    </row>
    <row r="12" spans="1:31" x14ac:dyDescent="0.25">
      <c r="A12" s="5"/>
    </row>
    <row r="13" spans="1:31" x14ac:dyDescent="0.25">
      <c r="A13" s="5"/>
    </row>
    <row r="14" spans="1:31" x14ac:dyDescent="0.25">
      <c r="A14" s="5"/>
    </row>
    <row r="15" spans="1:31" x14ac:dyDescent="0.25">
      <c r="A15" s="5"/>
    </row>
    <row r="16" spans="1:31" x14ac:dyDescent="0.25">
      <c r="A16" s="2"/>
    </row>
    <row r="17" spans="1:1" x14ac:dyDescent="0.25">
      <c r="A17" s="2"/>
    </row>
    <row r="18" spans="1:1" x14ac:dyDescent="0.25">
      <c r="A18" s="2"/>
    </row>
  </sheetData>
  <conditionalFormatting sqref="B4:AE4">
    <cfRule type="timePeriod" dxfId="8" priority="1" timePeriod="lastMonth">
      <formula>AND(MONTH(B4)=MONTH(EDATE(TODAY(),0-1)),YEAR(B4)=YEAR(EDATE(TODAY(),0-1)))</formula>
    </cfRule>
    <cfRule type="timePeriod" dxfId="7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80" zoomScaleNormal="80" workbookViewId="0">
      <selection activeCell="C8" sqref="C8"/>
    </sheetView>
  </sheetViews>
  <sheetFormatPr defaultColWidth="9" defaultRowHeight="14.4" x14ac:dyDescent="0.25"/>
  <cols>
    <col min="1" max="1" width="4.59765625" style="3" customWidth="1"/>
    <col min="2" max="2" width="11.59765625" style="3" hidden="1" customWidth="1"/>
    <col min="3" max="3" width="14.3984375" style="3" bestFit="1" customWidth="1"/>
    <col min="4" max="16" width="16.69921875" style="3" customWidth="1"/>
    <col min="17" max="17" width="9.8984375" style="3" bestFit="1" customWidth="1"/>
    <col min="18" max="29" width="9" style="3"/>
    <col min="30" max="30" width="119.09765625" style="3" customWidth="1"/>
    <col min="31" max="16384" width="9" style="3"/>
  </cols>
  <sheetData>
    <row r="2" spans="1:30" x14ac:dyDescent="0.25">
      <c r="D2" s="6"/>
    </row>
    <row r="4" spans="1:30" s="51" customFormat="1" ht="13.8" x14ac:dyDescent="0.25">
      <c r="D4" s="53">
        <v>45352</v>
      </c>
      <c r="E4" s="53">
        <v>45383</v>
      </c>
      <c r="F4" s="53">
        <v>45413</v>
      </c>
      <c r="G4" s="53">
        <v>45445</v>
      </c>
      <c r="H4" s="53">
        <v>45476</v>
      </c>
      <c r="I4" s="53">
        <v>45507</v>
      </c>
      <c r="J4" s="53">
        <v>45538</v>
      </c>
      <c r="K4" s="53">
        <v>45568</v>
      </c>
      <c r="L4" s="53">
        <v>45600</v>
      </c>
      <c r="M4" s="53">
        <v>45631</v>
      </c>
      <c r="N4" s="53">
        <v>45663</v>
      </c>
      <c r="O4" s="53">
        <v>45695</v>
      </c>
      <c r="Q4" s="54"/>
      <c r="R4" s="54"/>
    </row>
    <row r="5" spans="1:30" s="51" customFormat="1" ht="13.8" x14ac:dyDescent="0.25">
      <c r="A5" s="55"/>
      <c r="B5" s="55"/>
      <c r="C5" s="56" t="s">
        <v>36</v>
      </c>
      <c r="D5" s="57">
        <v>5452156</v>
      </c>
      <c r="E5" s="57">
        <v>5204559</v>
      </c>
      <c r="F5" s="57">
        <v>4883700</v>
      </c>
      <c r="G5" s="57">
        <v>4462006</v>
      </c>
      <c r="H5" s="57">
        <v>5063282</v>
      </c>
      <c r="I5" s="42">
        <v>5088364</v>
      </c>
      <c r="J5" s="42">
        <v>4277072</v>
      </c>
      <c r="K5" s="42">
        <v>5127094</v>
      </c>
      <c r="L5" s="42">
        <v>5514168</v>
      </c>
      <c r="M5" s="42">
        <v>5926302</v>
      </c>
      <c r="N5" s="42">
        <v>6065456</v>
      </c>
      <c r="O5" s="42">
        <v>5419160</v>
      </c>
    </row>
    <row r="6" spans="1:30" s="51" customFormat="1" ht="13.8" x14ac:dyDescent="0.25">
      <c r="A6" s="55"/>
      <c r="B6" s="55"/>
      <c r="C6" s="58" t="s">
        <v>37</v>
      </c>
      <c r="D6" s="57">
        <v>6574140</v>
      </c>
      <c r="E6" s="57">
        <v>6233452</v>
      </c>
      <c r="F6" s="57">
        <v>5726133</v>
      </c>
      <c r="G6" s="57">
        <v>5608750</v>
      </c>
      <c r="H6" s="57">
        <v>6317029</v>
      </c>
      <c r="I6" s="42">
        <v>6375771</v>
      </c>
      <c r="J6" s="42">
        <v>5362921</v>
      </c>
      <c r="K6" s="42">
        <v>6177496</v>
      </c>
      <c r="L6" s="42">
        <v>6768202</v>
      </c>
      <c r="M6" s="42">
        <v>7688093</v>
      </c>
      <c r="N6" s="42">
        <v>7724245</v>
      </c>
      <c r="O6" s="42">
        <v>6773149</v>
      </c>
    </row>
    <row r="7" spans="1:30" s="51" customFormat="1" ht="13.8" x14ac:dyDescent="0.25">
      <c r="C7" s="29" t="s">
        <v>38</v>
      </c>
      <c r="D7" s="57">
        <v>12026296</v>
      </c>
      <c r="E7" s="57">
        <v>11438011</v>
      </c>
      <c r="F7" s="57">
        <v>10609833</v>
      </c>
      <c r="G7" s="57">
        <v>10070756</v>
      </c>
      <c r="H7" s="57">
        <v>11380311</v>
      </c>
      <c r="I7" s="42">
        <v>11464135</v>
      </c>
      <c r="J7" s="42">
        <v>9639993</v>
      </c>
      <c r="K7" s="42">
        <v>11304590</v>
      </c>
      <c r="L7" s="42">
        <v>12282370</v>
      </c>
      <c r="M7" s="42">
        <v>13566382</v>
      </c>
      <c r="N7" s="42">
        <v>13789701</v>
      </c>
      <c r="O7" s="42">
        <v>12192309</v>
      </c>
    </row>
    <row r="8" spans="1:30" x14ac:dyDescent="0.25">
      <c r="A8" s="4"/>
      <c r="B8" s="4"/>
      <c r="C8" s="4"/>
      <c r="AD8" s="6"/>
    </row>
    <row r="9" spans="1:30" x14ac:dyDescent="0.25">
      <c r="A9" s="4"/>
      <c r="B9" s="4"/>
      <c r="C9" s="4"/>
      <c r="O9" s="10"/>
    </row>
    <row r="10" spans="1:30" x14ac:dyDescent="0.25">
      <c r="P10" s="9"/>
    </row>
    <row r="11" spans="1:30" x14ac:dyDescent="0.25">
      <c r="P11" s="9"/>
    </row>
    <row r="12" spans="1:30" x14ac:dyDescent="0.25">
      <c r="P12" s="9"/>
    </row>
    <row r="41" spans="3:3" x14ac:dyDescent="0.25">
      <c r="C41" s="3" t="s">
        <v>68</v>
      </c>
    </row>
    <row r="47" spans="3:3" ht="25.5" customHeight="1" x14ac:dyDescent="0.25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Normal="100" workbookViewId="0">
      <selection activeCell="A2" sqref="A2"/>
    </sheetView>
  </sheetViews>
  <sheetFormatPr defaultRowHeight="13.8" x14ac:dyDescent="0.25"/>
  <cols>
    <col min="1" max="1" width="9.09765625" customWidth="1"/>
    <col min="3" max="3" width="9.59765625" bestFit="1" customWidth="1"/>
    <col min="4" max="4" width="17.8984375" hidden="1" customWidth="1"/>
    <col min="5" max="5" width="13.59765625" style="19" customWidth="1"/>
    <col min="7" max="8" width="8.59765625" hidden="1" customWidth="1"/>
    <col min="9" max="10" width="0" hidden="1" customWidth="1"/>
  </cols>
  <sheetData>
    <row r="1" spans="1:10" s="13" customFormat="1" x14ac:dyDescent="0.25">
      <c r="A1" s="12" t="s">
        <v>39</v>
      </c>
      <c r="B1" s="12" t="s">
        <v>40</v>
      </c>
      <c r="C1" s="12" t="s">
        <v>41</v>
      </c>
      <c r="D1" s="13" t="s">
        <v>42</v>
      </c>
      <c r="E1" s="17" t="s">
        <v>43</v>
      </c>
      <c r="G1" s="13">
        <v>1</v>
      </c>
      <c r="H1" s="13" t="s">
        <v>44</v>
      </c>
      <c r="J1" s="13" t="s">
        <v>45</v>
      </c>
    </row>
    <row r="2" spans="1:10" s="13" customFormat="1" x14ac:dyDescent="0.25">
      <c r="A2" s="16">
        <f>DAY(Table1[DATE])</f>
        <v>19</v>
      </c>
      <c r="B2" s="16" t="str">
        <f>INDEX(J1:J12,MATCH(MONTH(Table1[DATE]),G1:G12,0))</f>
        <v>Mar</v>
      </c>
      <c r="C2" s="16">
        <f>YEAR(Table1[DATE])</f>
        <v>2025</v>
      </c>
      <c r="D2" s="16">
        <v>2024</v>
      </c>
      <c r="E2" s="18">
        <f>'30-Day PAX'!AE4</f>
        <v>45735</v>
      </c>
      <c r="G2" s="13">
        <v>2</v>
      </c>
      <c r="H2" s="13" t="s">
        <v>46</v>
      </c>
      <c r="J2" s="13" t="s">
        <v>47</v>
      </c>
    </row>
    <row r="3" spans="1:10" ht="52.5" hidden="1" customHeight="1" x14ac:dyDescent="0.25">
      <c r="G3">
        <v>3</v>
      </c>
      <c r="H3" t="s">
        <v>48</v>
      </c>
      <c r="J3" s="13" t="s">
        <v>49</v>
      </c>
    </row>
    <row r="4" spans="1:10" ht="36" hidden="1" customHeight="1" x14ac:dyDescent="0.25">
      <c r="A4" t="s">
        <v>50</v>
      </c>
      <c r="G4">
        <v>4</v>
      </c>
      <c r="H4" t="s">
        <v>51</v>
      </c>
      <c r="J4" s="13" t="s">
        <v>52</v>
      </c>
    </row>
    <row r="5" spans="1:10" ht="53.25" hidden="1" customHeight="1" x14ac:dyDescent="0.25">
      <c r="A5" t="s">
        <v>53</v>
      </c>
      <c r="B5" s="11" t="str">
        <f>A5&amp;$A$2&amp;VLOOKUP($A$2,$G$1:$H$31,2,0)&amp;" "&amp;$B$2&amp;" "&amp;$C$2</f>
        <v>Number of Total Passengers as of 19th Mar 2025</v>
      </c>
      <c r="G5">
        <v>5</v>
      </c>
      <c r="H5" t="s">
        <v>51</v>
      </c>
      <c r="J5" s="13" t="s">
        <v>54</v>
      </c>
    </row>
    <row r="6" spans="1:10" ht="32.25" hidden="1" customHeight="1" x14ac:dyDescent="0.25">
      <c r="A6" t="s">
        <v>55</v>
      </c>
      <c r="G6">
        <v>6</v>
      </c>
      <c r="H6" t="s">
        <v>51</v>
      </c>
      <c r="J6" s="13" t="s">
        <v>56</v>
      </c>
    </row>
    <row r="7" spans="1:10" ht="42.75" hidden="1" customHeight="1" x14ac:dyDescent="0.25">
      <c r="A7" t="s">
        <v>57</v>
      </c>
      <c r="B7" s="11" t="str">
        <f>A7&amp;$A$2&amp;VLOOKUP($A$2,$G$1:$H$31,2,0)&amp;" "&amp;$B$2&amp;" "&amp;$C$2</f>
        <v>Number of Total Flights as of 19th Mar 2025</v>
      </c>
      <c r="G7">
        <v>7</v>
      </c>
      <c r="H7" t="s">
        <v>51</v>
      </c>
      <c r="J7" s="13" t="s">
        <v>58</v>
      </c>
    </row>
    <row r="8" spans="1:10" ht="42.75" hidden="1" customHeight="1" x14ac:dyDescent="0.25">
      <c r="A8" t="s">
        <v>59</v>
      </c>
      <c r="G8">
        <v>8</v>
      </c>
      <c r="H8" t="s">
        <v>51</v>
      </c>
      <c r="J8" s="13" t="s">
        <v>60</v>
      </c>
    </row>
    <row r="9" spans="1:10" ht="26.25" hidden="1" customHeight="1" x14ac:dyDescent="0.25">
      <c r="A9" t="s">
        <v>61</v>
      </c>
      <c r="B9" s="11" t="str">
        <f>A9&amp;$A$2&amp;VLOOKUP($A$2,$G$1:$H$31,2,0)&amp;" "&amp;$B$2&amp;" "&amp;$C$2</f>
        <v>Total Passengers as of 19th Mar 2025</v>
      </c>
      <c r="G9">
        <v>9</v>
      </c>
      <c r="H9" t="s">
        <v>51</v>
      </c>
      <c r="J9" s="13" t="s">
        <v>62</v>
      </c>
    </row>
    <row r="10" spans="1:10" ht="43.5" hidden="1" customHeight="1" x14ac:dyDescent="0.25">
      <c r="A10" t="s">
        <v>63</v>
      </c>
      <c r="G10">
        <v>10</v>
      </c>
      <c r="H10" t="s">
        <v>51</v>
      </c>
      <c r="J10" s="13" t="s">
        <v>64</v>
      </c>
    </row>
    <row r="11" spans="1:10" ht="57" hidden="1" customHeight="1" x14ac:dyDescent="0.25">
      <c r="A11" t="s">
        <v>65</v>
      </c>
      <c r="B11" s="14" t="str">
        <f>A11&amp;TEXT('12-Months PAX'!$D$4,"mmmm")&amp;" "&amp;$D$2</f>
        <v>Total Passengers since March 2024</v>
      </c>
      <c r="G11">
        <v>11</v>
      </c>
      <c r="H11" t="s">
        <v>51</v>
      </c>
      <c r="J11" s="13" t="s">
        <v>66</v>
      </c>
    </row>
    <row r="12" spans="1:10" hidden="1" x14ac:dyDescent="0.25">
      <c r="G12">
        <v>12</v>
      </c>
      <c r="H12" t="s">
        <v>51</v>
      </c>
      <c r="J12" s="13" t="s">
        <v>67</v>
      </c>
    </row>
    <row r="13" spans="1:10" hidden="1" x14ac:dyDescent="0.25">
      <c r="G13">
        <v>13</v>
      </c>
      <c r="H13" t="s">
        <v>51</v>
      </c>
      <c r="J13" s="13"/>
    </row>
    <row r="14" spans="1:10" hidden="1" x14ac:dyDescent="0.25">
      <c r="G14">
        <v>14</v>
      </c>
      <c r="H14" t="s">
        <v>51</v>
      </c>
      <c r="J14" s="13"/>
    </row>
    <row r="15" spans="1:10" hidden="1" x14ac:dyDescent="0.25">
      <c r="G15">
        <v>15</v>
      </c>
      <c r="H15" t="s">
        <v>51</v>
      </c>
      <c r="J15" s="13"/>
    </row>
    <row r="16" spans="1:10" hidden="1" x14ac:dyDescent="0.25">
      <c r="G16">
        <v>16</v>
      </c>
      <c r="H16" t="s">
        <v>51</v>
      </c>
      <c r="J16" s="13"/>
    </row>
    <row r="17" spans="7:10" hidden="1" x14ac:dyDescent="0.25">
      <c r="G17">
        <v>17</v>
      </c>
      <c r="H17" t="s">
        <v>51</v>
      </c>
      <c r="J17" s="13"/>
    </row>
    <row r="18" spans="7:10" hidden="1" x14ac:dyDescent="0.25">
      <c r="G18">
        <v>18</v>
      </c>
      <c r="H18" t="s">
        <v>51</v>
      </c>
      <c r="J18" s="13"/>
    </row>
    <row r="19" spans="7:10" hidden="1" x14ac:dyDescent="0.25">
      <c r="G19">
        <v>19</v>
      </c>
      <c r="H19" t="s">
        <v>51</v>
      </c>
      <c r="J19" s="13"/>
    </row>
    <row r="20" spans="7:10" hidden="1" x14ac:dyDescent="0.25">
      <c r="G20">
        <v>20</v>
      </c>
      <c r="H20" t="s">
        <v>51</v>
      </c>
      <c r="J20" s="13"/>
    </row>
    <row r="21" spans="7:10" hidden="1" x14ac:dyDescent="0.25">
      <c r="G21">
        <v>21</v>
      </c>
      <c r="H21" t="s">
        <v>44</v>
      </c>
      <c r="J21" s="13"/>
    </row>
    <row r="22" spans="7:10" hidden="1" x14ac:dyDescent="0.25">
      <c r="G22">
        <v>22</v>
      </c>
      <c r="H22" t="s">
        <v>46</v>
      </c>
      <c r="J22" s="13"/>
    </row>
    <row r="23" spans="7:10" hidden="1" x14ac:dyDescent="0.25">
      <c r="G23">
        <v>23</v>
      </c>
      <c r="H23" t="s">
        <v>48</v>
      </c>
      <c r="J23" s="13"/>
    </row>
    <row r="24" spans="7:10" hidden="1" x14ac:dyDescent="0.25">
      <c r="G24">
        <v>24</v>
      </c>
      <c r="H24" t="s">
        <v>51</v>
      </c>
      <c r="J24" s="13"/>
    </row>
    <row r="25" spans="7:10" hidden="1" x14ac:dyDescent="0.25">
      <c r="G25">
        <v>25</v>
      </c>
      <c r="H25" t="s">
        <v>51</v>
      </c>
    </row>
    <row r="26" spans="7:10" hidden="1" x14ac:dyDescent="0.25">
      <c r="G26">
        <v>26</v>
      </c>
      <c r="H26" t="s">
        <v>51</v>
      </c>
    </row>
    <row r="27" spans="7:10" hidden="1" x14ac:dyDescent="0.25">
      <c r="G27">
        <v>27</v>
      </c>
      <c r="H27" t="s">
        <v>51</v>
      </c>
    </row>
    <row r="28" spans="7:10" hidden="1" x14ac:dyDescent="0.25">
      <c r="G28">
        <v>28</v>
      </c>
      <c r="H28" t="s">
        <v>51</v>
      </c>
    </row>
    <row r="29" spans="7:10" hidden="1" x14ac:dyDescent="0.25">
      <c r="G29">
        <v>29</v>
      </c>
      <c r="H29" t="s">
        <v>51</v>
      </c>
    </row>
    <row r="30" spans="7:10" hidden="1" x14ac:dyDescent="0.25">
      <c r="G30">
        <v>30</v>
      </c>
      <c r="H30" t="s">
        <v>51</v>
      </c>
    </row>
    <row r="31" spans="7:10" hidden="1" x14ac:dyDescent="0.25">
      <c r="G31">
        <v>31</v>
      </c>
      <c r="H31" t="s">
        <v>44</v>
      </c>
    </row>
    <row r="32" spans="7:10" hidden="1" x14ac:dyDescent="0.25"/>
    <row r="33" hidden="1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88b3db-7650-4fb5-87c2-1adeb607d113">
      <UserInfo>
        <DisplayName/>
        <AccountId xsi:nil="true"/>
        <AccountType/>
      </UserInfo>
    </SharedWithUsers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A3B149-BE2F-4F1C-BAB3-CD55D8B5C35A}">
  <ds:schemaRefs>
    <ds:schemaRef ds:uri="http://schemas.microsoft.com/office/2006/metadata/properties"/>
    <ds:schemaRef ds:uri="http://www.w3.org/XML/1998/namespace"/>
    <ds:schemaRef ds:uri="e888b3db-7650-4fb5-87c2-1adeb607d113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d1f8fc93-d40b-44ac-9772-57f29c0b5a08"/>
  </ds:schemaRefs>
</ds:datastoreItem>
</file>

<file path=customXml/itemProps2.xml><?xml version="1.0" encoding="utf-8"?>
<ds:datastoreItem xmlns:ds="http://schemas.openxmlformats.org/officeDocument/2006/customXml" ds:itemID="{257F78CB-BC58-4144-A0C7-4C0432F37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2025-03-20T08:07:30Z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