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wit.p\OneDrive - CAAT\Data and Information Service Group - Aviation Service Center\1. Air Transport Statistics Data\01) Daily (+ India China)\02) ข้อมูลรายวัน ITD\2025\202504\ข้อมูลให้ ITD 20250420\"/>
    </mc:Choice>
  </mc:AlternateContent>
  <xr:revisionPtr revIDLastSave="0" documentId="6_{F43E1368-1107-4188-9890-6C754DCE592B}" xr6:coauthVersionLast="36" xr6:coauthVersionMax="47" xr10:uidLastSave="{00000000-0000-0000-0000-000000000000}"/>
  <bookViews>
    <workbookView xWindow="-110" yWindow="-110" windowWidth="23250" windowHeight="1245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50" i="235"/>
  <c r="AL51" i="235"/>
  <c r="E2" i="240"/>
  <c r="A2" i="240" s="1"/>
  <c r="B11" i="240"/>
  <c r="B2" i="240" l="1"/>
  <c r="B5" i="240" s="1"/>
  <c r="C2" i="240"/>
  <c r="AL52" i="235"/>
  <c r="AL51" i="236"/>
  <c r="B9" i="240" l="1"/>
  <c r="B7" i="240"/>
</calcChain>
</file>

<file path=xl/sharedStrings.xml><?xml version="1.0" encoding="utf-8"?>
<sst xmlns="http://schemas.openxmlformats.org/spreadsheetml/2006/main" count="252" uniqueCount="70">
  <si>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</si>
  <si>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</si>
  <si>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</si>
  <si>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</si>
  <si>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</si>
  <si>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</si>
  <si>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</si>
  <si>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</si>
  <si>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</si>
  <si>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</si>
  <si>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</si>
  <si>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</si>
  <si>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</si>
  <si>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</si>
  <si>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</si>
  <si>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</si>
  <si>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</si>
  <si>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</si>
  <si>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</si>
  <si>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</si>
  <si>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</si>
  <si>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</si>
  <si>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</si>
  <si>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</si>
  <si>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</si>
  <si>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</si>
  <si>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</si>
  <si>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</si>
  <si>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</si>
  <si>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</si>
  <si>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</si>
  <si>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</si>
  <si>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</si>
  <si>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</si>
  <si>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</si>
  <si>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</si>
  <si>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</si>
  <si>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</si>
  <si>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</si>
  <si>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</si>
  <si>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</si>
  <si>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</si>
  <si>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</si>
  <si>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</si>
  <si>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</si>
  <si>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</si>
  <si>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</si>
  <si>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</si>
  <si>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</si>
  <si>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</si>
  <si>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</si>
  <si>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</si>
  <si>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</si>
  <si>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</si>
  <si>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</si>
  <si>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</si>
  <si>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</si>
  <si>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</si>
  <si>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</si>
  <si>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</si>
  <si>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</si>
  <si>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</si>
  <si>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</si>
  <si>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</si>
  <si>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</si>
  <si>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</si>
  <si>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</si>
  <si>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</si>
  <si>
    <t>* หมายเหตุ : ข้อมูลรายเดือนเป็นเพียงข้อมูลเบื้องต้น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</si>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</sst>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i/>
      <sz val="11"/>
      <color indexed="8"/>
      <name val="Tahoma"/>
      <family val="2"/>
      <scheme val="minor"/>
    </font>
    <font>
      <b/>
      <sz val="11"/>
      <color indexed="8"/>
      <name val="Tahoma"/>
      <family val="2"/>
      <scheme val="minor"/>
    </font>
    <font>
      <b/>
      <sz val="11"/>
      <color theme="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0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21" fillId="14" borderId="3" applyNumberFormat="0" applyAlignment="0" applyProtection="0"/>
    <xf numFmtId="187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7" fillId="0" borderId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1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90" fontId="15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7" fillId="0" borderId="0" xfId="1" applyFont="1" applyAlignment="1">
      <alignment vertical="center"/>
    </xf>
    <xf numFmtId="191" fontId="19" fillId="0" borderId="0" xfId="4" applyNumberFormat="1" applyFont="1" applyAlignment="1">
      <alignment horizontal="right" vertical="center"/>
    </xf>
    <xf numFmtId="0" fontId="20" fillId="3" borderId="2" xfId="0" applyFont="1" applyFill="1" applyBorder="1" applyAlignment="1">
      <alignment horizontal="center" vertical="center"/>
    </xf>
    <xf numFmtId="191" fontId="14" fillId="0" borderId="0" xfId="4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92" fontId="0" fillId="0" borderId="0" xfId="0" applyNumberFormat="1"/>
    <xf numFmtId="0" fontId="20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4" fontId="0" fillId="0" borderId="0" xfId="0" applyNumberFormat="1"/>
    <xf numFmtId="188" fontId="13" fillId="4" borderId="1" xfId="1" applyNumberFormat="1" applyFont="1" applyFill="1" applyBorder="1" applyAlignment="1">
      <alignment horizontal="center" vertical="center"/>
    </xf>
    <xf numFmtId="0" fontId="23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3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9" fillId="0" borderId="0" xfId="4" applyNumberFormat="1" applyFont="1" applyAlignment="1">
      <alignment horizontal="right" vertical="center"/>
    </xf>
    <xf numFmtId="14" fontId="11" fillId="0" borderId="0" xfId="1" applyNumberFormat="1" applyAlignment="1">
      <alignment vertical="center"/>
    </xf>
    <xf numFmtId="0" fontId="13" fillId="0" borderId="0" xfId="3" applyNumberFormat="1" applyFont="1" applyFill="1" applyAlignment="1">
      <alignment horizontal="left" vertical="center"/>
    </xf>
    <xf numFmtId="0" fontId="18" fillId="0" borderId="0" xfId="3" applyNumberFormat="1" applyFont="1" applyFill="1" applyAlignment="1">
      <alignment horizontal="left" vertical="center"/>
    </xf>
    <xf numFmtId="0" fontId="11" fillId="15" borderId="0" xfId="1" applyFill="1" applyAlignment="1">
      <alignment vertical="center"/>
    </xf>
    <xf numFmtId="188" fontId="20" fillId="4" borderId="2" xfId="1" applyNumberFormat="1" applyFont="1" applyFill="1" applyBorder="1" applyAlignment="1">
      <alignment horizontal="center" vertical="center"/>
    </xf>
    <xf numFmtId="188" fontId="20" fillId="5" borderId="2" xfId="1" applyNumberFormat="1" applyFont="1" applyFill="1" applyBorder="1" applyAlignment="1">
      <alignment horizontal="center" vertical="center"/>
    </xf>
    <xf numFmtId="188" fontId="20" fillId="6" borderId="2" xfId="1" applyNumberFormat="1" applyFont="1" applyFill="1" applyBorder="1" applyAlignment="1">
      <alignment horizontal="center" vertical="center"/>
    </xf>
    <xf numFmtId="189" fontId="20" fillId="7" borderId="2" xfId="1" applyNumberFormat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vertical="center"/>
    </xf>
    <xf numFmtId="3" fontId="19" fillId="0" borderId="2" xfId="4" applyNumberFormat="1" applyFont="1" applyBorder="1" applyAlignment="1">
      <alignment horizontal="right" vertical="center"/>
    </xf>
    <xf numFmtId="3" fontId="24" fillId="0" borderId="2" xfId="4" applyNumberFormat="1" applyFont="1" applyBorder="1" applyAlignment="1">
      <alignment horizontal="right" vertical="center"/>
    </xf>
    <xf numFmtId="37" fontId="24" fillId="0" borderId="2" xfId="4" applyNumberFormat="1" applyFont="1" applyBorder="1" applyAlignment="1">
      <alignment horizontal="right" vertical="center"/>
    </xf>
    <xf numFmtId="37" fontId="19" fillId="0" borderId="2" xfId="4" applyNumberFormat="1" applyFont="1" applyBorder="1" applyAlignment="1">
      <alignment horizontal="right" vertical="center"/>
    </xf>
    <xf numFmtId="3" fontId="22" fillId="0" borderId="2" xfId="0" applyNumberFormat="1" applyFont="1" applyBorder="1"/>
    <xf numFmtId="0" fontId="24" fillId="0" borderId="2" xfId="4" applyNumberFormat="1" applyFont="1" applyBorder="1" applyAlignment="1">
      <alignment horizontal="right" vertical="center"/>
    </xf>
    <xf numFmtId="0" fontId="22" fillId="0" borderId="2" xfId="4" applyNumberFormat="1" applyFont="1" applyBorder="1" applyAlignment="1">
      <alignment horizontal="right" vertical="center"/>
    </xf>
    <xf numFmtId="0" fontId="22" fillId="0" borderId="2" xfId="4" applyNumberFormat="1" applyFont="1" applyFill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/>
    </xf>
    <xf numFmtId="3" fontId="24" fillId="0" borderId="2" xfId="0" applyNumberFormat="1" applyFont="1" applyBorder="1"/>
    <xf numFmtId="0" fontId="25" fillId="15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191" fontId="26" fillId="0" borderId="2" xfId="1" applyNumberFormat="1" applyFont="1" applyBorder="1" applyAlignment="1">
      <alignment vertical="center"/>
    </xf>
    <xf numFmtId="0" fontId="20" fillId="8" borderId="4" xfId="1" applyFont="1" applyFill="1" applyBorder="1" applyAlignment="1">
      <alignment vertical="center"/>
    </xf>
    <xf numFmtId="0" fontId="20" fillId="9" borderId="4" xfId="1" applyFont="1" applyFill="1" applyBorder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27" fillId="4" borderId="1" xfId="1" applyNumberFormat="1" applyFont="1" applyFill="1" applyBorder="1" applyAlignment="1">
      <alignment horizontal="center" vertical="center"/>
    </xf>
    <xf numFmtId="0" fontId="20" fillId="2" borderId="2" xfId="3" applyNumberFormat="1" applyFont="1" applyFill="1" applyBorder="1" applyAlignment="1">
      <alignment horizontal="left" vertical="center"/>
    </xf>
    <xf numFmtId="193" fontId="27" fillId="4" borderId="2" xfId="1" applyNumberFormat="1" applyFont="1" applyFill="1" applyBorder="1" applyAlignment="1">
      <alignment horizontal="center" vertical="center"/>
    </xf>
    <xf numFmtId="0" fontId="26" fillId="0" borderId="0" xfId="1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4" fillId="12" borderId="2" xfId="3" applyNumberFormat="1" applyFont="1" applyFill="1" applyBorder="1" applyAlignment="1">
      <alignment vertical="center"/>
    </xf>
    <xf numFmtId="191" fontId="26" fillId="0" borderId="2" xfId="4" applyNumberFormat="1" applyFont="1" applyBorder="1" applyAlignment="1">
      <alignment vertical="center"/>
    </xf>
    <xf numFmtId="0" fontId="20" fillId="8" borderId="2" xfId="3" applyNumberFormat="1" applyFont="1" applyFill="1" applyBorder="1" applyAlignment="1">
      <alignment vertical="center"/>
    </xf>
    <xf numFmtId="190" fontId="4" fillId="0" borderId="2" xfId="3" applyNumberFormat="1" applyFont="1" applyBorder="1" applyAlignment="1">
      <alignment vertical="center"/>
    </xf>
    <xf numFmtId="190" fontId="4" fillId="0" borderId="2" xfId="3" applyNumberFormat="1" applyFont="1" applyFill="1" applyBorder="1" applyAlignment="1">
      <alignment vertical="center"/>
    </xf>
    <xf numFmtId="0" fontId="11" fillId="10" borderId="2" xfId="1" applyFill="1" applyBorder="1" applyAlignment="1">
      <alignment vertical="center"/>
    </xf>
    <xf numFmtId="0" fontId="11" fillId="0" borderId="2" xfId="1" applyBorder="1" applyAlignment="1">
      <alignment vertical="center"/>
    </xf>
    <xf numFmtId="0" fontId="11" fillId="0" borderId="4" xfId="1" applyBorder="1" applyAlignment="1">
      <alignment vertical="center"/>
    </xf>
    <xf numFmtId="0" fontId="1" fillId="11" borderId="2" xfId="3" applyNumberFormat="1" applyFont="1" applyFill="1" applyBorder="1" applyAlignment="1">
      <alignment horizontal="left" vertical="center"/>
    </xf>
    <xf numFmtId="191" fontId="1" fillId="0" borderId="2" xfId="4" applyNumberFormat="1" applyFont="1" applyBorder="1" applyAlignment="1">
      <alignment horizontal="left" vertical="center"/>
    </xf>
  </cellXfs>
  <cellStyles count="32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2 5" xfId="28" xr:uid="{E773E688-EF9D-4B7B-B4E8-BA6F2CE89611}"/>
    <cellStyle name="Comma 2 6" xfId="31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Comma 7" xfId="27" xr:uid="{00000000-0005-0000-0000-000046000000}"/>
    <cellStyle name="Comma 8" xfId="30" xr:uid="{00000000-0005-0000-0000-000049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Normal 7" xfId="26" xr:uid="{00000000-0005-0000-0000-000048000000}"/>
    <cellStyle name="Normal 8" xfId="29" xr:uid="{00000000-0005-0000-0000-00004B000000}"/>
    <cellStyle name="Percent 2" xfId="2" xr:uid="{00000000-0005-0000-0000-000004000000}"/>
  </cellStyles>
  <dxfs count="11"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20th Apr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151603</c:v>
                </c:pt>
                <c:pt idx="1">
                  <c:v>39981</c:v>
                </c:pt>
                <c:pt idx="2">
                  <c:v>26540</c:v>
                </c:pt>
                <c:pt idx="3">
                  <c:v>7635</c:v>
                </c:pt>
                <c:pt idx="4">
                  <c:v>864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1337</c:v>
                </c:pt>
                <c:pt idx="30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34003</c:v>
                </c:pt>
                <c:pt idx="1">
                  <c:v>58189</c:v>
                </c:pt>
                <c:pt idx="2">
                  <c:v>20248</c:v>
                </c:pt>
                <c:pt idx="3">
                  <c:v>18721</c:v>
                </c:pt>
                <c:pt idx="4">
                  <c:v>9562</c:v>
                </c:pt>
                <c:pt idx="5">
                  <c:v>6260</c:v>
                </c:pt>
                <c:pt idx="6">
                  <c:v>654</c:v>
                </c:pt>
                <c:pt idx="7">
                  <c:v>174</c:v>
                </c:pt>
                <c:pt idx="8">
                  <c:v>0</c:v>
                </c:pt>
                <c:pt idx="9">
                  <c:v>6487</c:v>
                </c:pt>
                <c:pt idx="10">
                  <c:v>4819</c:v>
                </c:pt>
                <c:pt idx="11">
                  <c:v>861</c:v>
                </c:pt>
                <c:pt idx="12">
                  <c:v>1509</c:v>
                </c:pt>
                <c:pt idx="13">
                  <c:v>1197</c:v>
                </c:pt>
                <c:pt idx="14">
                  <c:v>3762</c:v>
                </c:pt>
                <c:pt idx="15">
                  <c:v>333</c:v>
                </c:pt>
                <c:pt idx="16">
                  <c:v>1175</c:v>
                </c:pt>
                <c:pt idx="17">
                  <c:v>581</c:v>
                </c:pt>
                <c:pt idx="18">
                  <c:v>1429</c:v>
                </c:pt>
                <c:pt idx="19">
                  <c:v>1143</c:v>
                </c:pt>
                <c:pt idx="20">
                  <c:v>322</c:v>
                </c:pt>
                <c:pt idx="21">
                  <c:v>551</c:v>
                </c:pt>
                <c:pt idx="22">
                  <c:v>1208</c:v>
                </c:pt>
                <c:pt idx="23">
                  <c:v>4372</c:v>
                </c:pt>
                <c:pt idx="24">
                  <c:v>329</c:v>
                </c:pt>
                <c:pt idx="25">
                  <c:v>6298</c:v>
                </c:pt>
                <c:pt idx="26">
                  <c:v>3913</c:v>
                </c:pt>
                <c:pt idx="27">
                  <c:v>241</c:v>
                </c:pt>
                <c:pt idx="28">
                  <c:v>206</c:v>
                </c:pt>
                <c:pt idx="29">
                  <c:v>7232</c:v>
                </c:pt>
                <c:pt idx="3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20th Apr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758</c:v>
                </c:pt>
                <c:pt idx="1">
                  <c:v>250</c:v>
                </c:pt>
                <c:pt idx="2">
                  <c:v>142</c:v>
                </c:pt>
                <c:pt idx="3">
                  <c:v>52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251</c:v>
                </c:pt>
                <c:pt idx="1">
                  <c:v>382</c:v>
                </c:pt>
                <c:pt idx="2">
                  <c:v>152</c:v>
                </c:pt>
                <c:pt idx="3">
                  <c:v>132</c:v>
                </c:pt>
                <c:pt idx="4">
                  <c:v>58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46</c:v>
                </c:pt>
                <c:pt idx="10">
                  <c:v>32</c:v>
                </c:pt>
                <c:pt idx="11">
                  <c:v>6</c:v>
                </c:pt>
                <c:pt idx="12">
                  <c:v>10</c:v>
                </c:pt>
                <c:pt idx="13">
                  <c:v>8</c:v>
                </c:pt>
                <c:pt idx="14">
                  <c:v>26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42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20th Apr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1.603031795055445E-2"/>
                  <c:y val="-5.9723272475050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45738</c:v>
                </c:pt>
                <c:pt idx="1">
                  <c:v>45739</c:v>
                </c:pt>
                <c:pt idx="2">
                  <c:v>45740</c:v>
                </c:pt>
                <c:pt idx="3">
                  <c:v>45741</c:v>
                </c:pt>
                <c:pt idx="4">
                  <c:v>45742</c:v>
                </c:pt>
                <c:pt idx="5">
                  <c:v>45743</c:v>
                </c:pt>
                <c:pt idx="6">
                  <c:v>45744</c:v>
                </c:pt>
                <c:pt idx="7">
                  <c:v>45745</c:v>
                </c:pt>
                <c:pt idx="8">
                  <c:v>45746</c:v>
                </c:pt>
                <c:pt idx="9">
                  <c:v>45747</c:v>
                </c:pt>
                <c:pt idx="10">
                  <c:v>45748</c:v>
                </c:pt>
                <c:pt idx="11">
                  <c:v>45749</c:v>
                </c:pt>
                <c:pt idx="12">
                  <c:v>45750</c:v>
                </c:pt>
                <c:pt idx="13">
                  <c:v>45751</c:v>
                </c:pt>
                <c:pt idx="14">
                  <c:v>45752</c:v>
                </c:pt>
                <c:pt idx="15">
                  <c:v>45753</c:v>
                </c:pt>
                <c:pt idx="16">
                  <c:v>45754</c:v>
                </c:pt>
                <c:pt idx="17">
                  <c:v>45755</c:v>
                </c:pt>
                <c:pt idx="18">
                  <c:v>45756</c:v>
                </c:pt>
                <c:pt idx="19">
                  <c:v>45757</c:v>
                </c:pt>
                <c:pt idx="20">
                  <c:v>45758</c:v>
                </c:pt>
                <c:pt idx="21">
                  <c:v>45759</c:v>
                </c:pt>
                <c:pt idx="22">
                  <c:v>45760</c:v>
                </c:pt>
                <c:pt idx="23">
                  <c:v>45761</c:v>
                </c:pt>
                <c:pt idx="24">
                  <c:v>45762</c:v>
                </c:pt>
                <c:pt idx="25">
                  <c:v>45763</c:v>
                </c:pt>
                <c:pt idx="26">
                  <c:v>45764</c:v>
                </c:pt>
                <c:pt idx="27">
                  <c:v>45765</c:v>
                </c:pt>
                <c:pt idx="28">
                  <c:v>45766</c:v>
                </c:pt>
                <c:pt idx="29">
                  <c:v>45767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399332</c:v>
                </c:pt>
                <c:pt idx="1">
                  <c:v>409819</c:v>
                </c:pt>
                <c:pt idx="2">
                  <c:v>391582</c:v>
                </c:pt>
                <c:pt idx="3">
                  <c:v>375045</c:v>
                </c:pt>
                <c:pt idx="4">
                  <c:v>384260</c:v>
                </c:pt>
                <c:pt idx="5">
                  <c:v>395078</c:v>
                </c:pt>
                <c:pt idx="6">
                  <c:v>409350</c:v>
                </c:pt>
                <c:pt idx="7">
                  <c:v>419805</c:v>
                </c:pt>
                <c:pt idx="8">
                  <c:v>408922</c:v>
                </c:pt>
                <c:pt idx="9">
                  <c:v>393913</c:v>
                </c:pt>
                <c:pt idx="10">
                  <c:v>375284</c:v>
                </c:pt>
                <c:pt idx="11">
                  <c:v>376817</c:v>
                </c:pt>
                <c:pt idx="12">
                  <c:v>390493</c:v>
                </c:pt>
                <c:pt idx="13">
                  <c:v>403306</c:v>
                </c:pt>
                <c:pt idx="14">
                  <c:v>394704</c:v>
                </c:pt>
                <c:pt idx="15">
                  <c:v>402077</c:v>
                </c:pt>
                <c:pt idx="16">
                  <c:v>406643</c:v>
                </c:pt>
                <c:pt idx="17">
                  <c:v>381428</c:v>
                </c:pt>
                <c:pt idx="18">
                  <c:v>388070</c:v>
                </c:pt>
                <c:pt idx="19">
                  <c:v>406308</c:v>
                </c:pt>
                <c:pt idx="20">
                  <c:v>432570</c:v>
                </c:pt>
                <c:pt idx="21">
                  <c:v>431714</c:v>
                </c:pt>
                <c:pt idx="22">
                  <c:v>400553</c:v>
                </c:pt>
                <c:pt idx="23">
                  <c:v>404601</c:v>
                </c:pt>
                <c:pt idx="24">
                  <c:v>410760</c:v>
                </c:pt>
                <c:pt idx="25">
                  <c:v>424691</c:v>
                </c:pt>
                <c:pt idx="26">
                  <c:v>410135</c:v>
                </c:pt>
                <c:pt idx="27">
                  <c:v>410135</c:v>
                </c:pt>
                <c:pt idx="28">
                  <c:v>403867</c:v>
                </c:pt>
                <c:pt idx="29">
                  <c:v>427083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45738</c:v>
                </c:pt>
                <c:pt idx="1">
                  <c:v>45739</c:v>
                </c:pt>
                <c:pt idx="2">
                  <c:v>45740</c:v>
                </c:pt>
                <c:pt idx="3">
                  <c:v>45741</c:v>
                </c:pt>
                <c:pt idx="4">
                  <c:v>45742</c:v>
                </c:pt>
                <c:pt idx="5">
                  <c:v>45743</c:v>
                </c:pt>
                <c:pt idx="6">
                  <c:v>45744</c:v>
                </c:pt>
                <c:pt idx="7">
                  <c:v>45745</c:v>
                </c:pt>
                <c:pt idx="8">
                  <c:v>45746</c:v>
                </c:pt>
                <c:pt idx="9">
                  <c:v>45747</c:v>
                </c:pt>
                <c:pt idx="10">
                  <c:v>45748</c:v>
                </c:pt>
                <c:pt idx="11">
                  <c:v>45749</c:v>
                </c:pt>
                <c:pt idx="12">
                  <c:v>45750</c:v>
                </c:pt>
                <c:pt idx="13">
                  <c:v>45751</c:v>
                </c:pt>
                <c:pt idx="14">
                  <c:v>45752</c:v>
                </c:pt>
                <c:pt idx="15">
                  <c:v>45753</c:v>
                </c:pt>
                <c:pt idx="16">
                  <c:v>45754</c:v>
                </c:pt>
                <c:pt idx="17">
                  <c:v>45755</c:v>
                </c:pt>
                <c:pt idx="18">
                  <c:v>45756</c:v>
                </c:pt>
                <c:pt idx="19">
                  <c:v>45757</c:v>
                </c:pt>
                <c:pt idx="20">
                  <c:v>45758</c:v>
                </c:pt>
                <c:pt idx="21">
                  <c:v>45759</c:v>
                </c:pt>
                <c:pt idx="22">
                  <c:v>45760</c:v>
                </c:pt>
                <c:pt idx="23">
                  <c:v>45761</c:v>
                </c:pt>
                <c:pt idx="24">
                  <c:v>45762</c:v>
                </c:pt>
                <c:pt idx="25">
                  <c:v>45763</c:v>
                </c:pt>
                <c:pt idx="26">
                  <c:v>45764</c:v>
                </c:pt>
                <c:pt idx="27">
                  <c:v>45765</c:v>
                </c:pt>
                <c:pt idx="28">
                  <c:v>45766</c:v>
                </c:pt>
                <c:pt idx="29">
                  <c:v>45767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183662</c:v>
                </c:pt>
                <c:pt idx="1">
                  <c:v>188978</c:v>
                </c:pt>
                <c:pt idx="2">
                  <c:v>188657</c:v>
                </c:pt>
                <c:pt idx="3">
                  <c:v>179997</c:v>
                </c:pt>
                <c:pt idx="4">
                  <c:v>183288</c:v>
                </c:pt>
                <c:pt idx="5">
                  <c:v>190254</c:v>
                </c:pt>
                <c:pt idx="6">
                  <c:v>191787</c:v>
                </c:pt>
                <c:pt idx="7">
                  <c:v>195150</c:v>
                </c:pt>
                <c:pt idx="8">
                  <c:v>199472</c:v>
                </c:pt>
                <c:pt idx="9">
                  <c:v>197038</c:v>
                </c:pt>
                <c:pt idx="10">
                  <c:v>184906</c:v>
                </c:pt>
                <c:pt idx="11">
                  <c:v>183260</c:v>
                </c:pt>
                <c:pt idx="12">
                  <c:v>188385</c:v>
                </c:pt>
                <c:pt idx="13">
                  <c:v>194054</c:v>
                </c:pt>
                <c:pt idx="14">
                  <c:v>191117</c:v>
                </c:pt>
                <c:pt idx="15">
                  <c:v>187074</c:v>
                </c:pt>
                <c:pt idx="16">
                  <c:v>195949</c:v>
                </c:pt>
                <c:pt idx="17">
                  <c:v>184330</c:v>
                </c:pt>
                <c:pt idx="18">
                  <c:v>183692</c:v>
                </c:pt>
                <c:pt idx="19">
                  <c:v>188328</c:v>
                </c:pt>
                <c:pt idx="20">
                  <c:v>196000</c:v>
                </c:pt>
                <c:pt idx="21">
                  <c:v>196051</c:v>
                </c:pt>
                <c:pt idx="22">
                  <c:v>178545</c:v>
                </c:pt>
                <c:pt idx="23">
                  <c:v>189530</c:v>
                </c:pt>
                <c:pt idx="24">
                  <c:v>191480</c:v>
                </c:pt>
                <c:pt idx="25">
                  <c:v>198952</c:v>
                </c:pt>
                <c:pt idx="26">
                  <c:v>190483</c:v>
                </c:pt>
                <c:pt idx="27">
                  <c:v>190483</c:v>
                </c:pt>
                <c:pt idx="28">
                  <c:v>184237</c:v>
                </c:pt>
                <c:pt idx="29">
                  <c:v>196217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45738</c:v>
                </c:pt>
                <c:pt idx="1">
                  <c:v>45739</c:v>
                </c:pt>
                <c:pt idx="2">
                  <c:v>45740</c:v>
                </c:pt>
                <c:pt idx="3">
                  <c:v>45741</c:v>
                </c:pt>
                <c:pt idx="4">
                  <c:v>45742</c:v>
                </c:pt>
                <c:pt idx="5">
                  <c:v>45743</c:v>
                </c:pt>
                <c:pt idx="6">
                  <c:v>45744</c:v>
                </c:pt>
                <c:pt idx="7">
                  <c:v>45745</c:v>
                </c:pt>
                <c:pt idx="8">
                  <c:v>45746</c:v>
                </c:pt>
                <c:pt idx="9">
                  <c:v>45747</c:v>
                </c:pt>
                <c:pt idx="10">
                  <c:v>45748</c:v>
                </c:pt>
                <c:pt idx="11">
                  <c:v>45749</c:v>
                </c:pt>
                <c:pt idx="12">
                  <c:v>45750</c:v>
                </c:pt>
                <c:pt idx="13">
                  <c:v>45751</c:v>
                </c:pt>
                <c:pt idx="14">
                  <c:v>45752</c:v>
                </c:pt>
                <c:pt idx="15">
                  <c:v>45753</c:v>
                </c:pt>
                <c:pt idx="16">
                  <c:v>45754</c:v>
                </c:pt>
                <c:pt idx="17">
                  <c:v>45755</c:v>
                </c:pt>
                <c:pt idx="18">
                  <c:v>45756</c:v>
                </c:pt>
                <c:pt idx="19">
                  <c:v>45757</c:v>
                </c:pt>
                <c:pt idx="20">
                  <c:v>45758</c:v>
                </c:pt>
                <c:pt idx="21">
                  <c:v>45759</c:v>
                </c:pt>
                <c:pt idx="22">
                  <c:v>45760</c:v>
                </c:pt>
                <c:pt idx="23">
                  <c:v>45761</c:v>
                </c:pt>
                <c:pt idx="24">
                  <c:v>45762</c:v>
                </c:pt>
                <c:pt idx="25">
                  <c:v>45763</c:v>
                </c:pt>
                <c:pt idx="26">
                  <c:v>45764</c:v>
                </c:pt>
                <c:pt idx="27">
                  <c:v>45765</c:v>
                </c:pt>
                <c:pt idx="28">
                  <c:v>45766</c:v>
                </c:pt>
                <c:pt idx="29">
                  <c:v>45767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215670</c:v>
                </c:pt>
                <c:pt idx="1">
                  <c:v>220841</c:v>
                </c:pt>
                <c:pt idx="2">
                  <c:v>202925</c:v>
                </c:pt>
                <c:pt idx="3">
                  <c:v>195048</c:v>
                </c:pt>
                <c:pt idx="4">
                  <c:v>200972</c:v>
                </c:pt>
                <c:pt idx="5">
                  <c:v>204824</c:v>
                </c:pt>
                <c:pt idx="6">
                  <c:v>217563</c:v>
                </c:pt>
                <c:pt idx="7">
                  <c:v>224655</c:v>
                </c:pt>
                <c:pt idx="8">
                  <c:v>209450</c:v>
                </c:pt>
                <c:pt idx="9">
                  <c:v>196875</c:v>
                </c:pt>
                <c:pt idx="10">
                  <c:v>190378</c:v>
                </c:pt>
                <c:pt idx="11">
                  <c:v>193557</c:v>
                </c:pt>
                <c:pt idx="12">
                  <c:v>202108</c:v>
                </c:pt>
                <c:pt idx="13">
                  <c:v>209252</c:v>
                </c:pt>
                <c:pt idx="14">
                  <c:v>203587</c:v>
                </c:pt>
                <c:pt idx="15">
                  <c:v>215003</c:v>
                </c:pt>
                <c:pt idx="16">
                  <c:v>210694</c:v>
                </c:pt>
                <c:pt idx="17">
                  <c:v>197098</c:v>
                </c:pt>
                <c:pt idx="18">
                  <c:v>204378</c:v>
                </c:pt>
                <c:pt idx="19">
                  <c:v>217980</c:v>
                </c:pt>
                <c:pt idx="20">
                  <c:v>236570</c:v>
                </c:pt>
                <c:pt idx="21">
                  <c:v>235663</c:v>
                </c:pt>
                <c:pt idx="22">
                  <c:v>222008</c:v>
                </c:pt>
                <c:pt idx="23">
                  <c:v>215071</c:v>
                </c:pt>
                <c:pt idx="24">
                  <c:v>219280</c:v>
                </c:pt>
                <c:pt idx="25">
                  <c:v>225739</c:v>
                </c:pt>
                <c:pt idx="26">
                  <c:v>219652</c:v>
                </c:pt>
                <c:pt idx="27">
                  <c:v>219652</c:v>
                </c:pt>
                <c:pt idx="28">
                  <c:v>219630</c:v>
                </c:pt>
                <c:pt idx="29">
                  <c:v>230866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800618079657E-2"/>
                  <c:y val="-5.142131509937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11438011</c:v>
                </c:pt>
                <c:pt idx="1">
                  <c:v>10609833</c:v>
                </c:pt>
                <c:pt idx="2">
                  <c:v>10070756</c:v>
                </c:pt>
                <c:pt idx="3">
                  <c:v>11380311</c:v>
                </c:pt>
                <c:pt idx="4">
                  <c:v>11464135</c:v>
                </c:pt>
                <c:pt idx="5">
                  <c:v>9639993</c:v>
                </c:pt>
                <c:pt idx="6">
                  <c:v>11304590</c:v>
                </c:pt>
                <c:pt idx="7">
                  <c:v>12282370</c:v>
                </c:pt>
                <c:pt idx="8">
                  <c:v>13566382</c:v>
                </c:pt>
                <c:pt idx="9">
                  <c:v>13789701</c:v>
                </c:pt>
                <c:pt idx="10">
                  <c:v>12192309</c:v>
                </c:pt>
                <c:pt idx="11">
                  <c:v>12342001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5204559</c:v>
                </c:pt>
                <c:pt idx="1">
                  <c:v>4883700</c:v>
                </c:pt>
                <c:pt idx="2">
                  <c:v>4462006</c:v>
                </c:pt>
                <c:pt idx="3">
                  <c:v>5063282</c:v>
                </c:pt>
                <c:pt idx="4">
                  <c:v>5088364</c:v>
                </c:pt>
                <c:pt idx="5">
                  <c:v>4277072</c:v>
                </c:pt>
                <c:pt idx="6">
                  <c:v>5127094</c:v>
                </c:pt>
                <c:pt idx="7">
                  <c:v>5514168</c:v>
                </c:pt>
                <c:pt idx="8">
                  <c:v>5926302</c:v>
                </c:pt>
                <c:pt idx="9">
                  <c:v>6065456</c:v>
                </c:pt>
                <c:pt idx="10">
                  <c:v>5419160</c:v>
                </c:pt>
                <c:pt idx="11">
                  <c:v>5782933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6233452</c:v>
                </c:pt>
                <c:pt idx="1">
                  <c:v>5726133</c:v>
                </c:pt>
                <c:pt idx="2">
                  <c:v>5608750</c:v>
                </c:pt>
                <c:pt idx="3">
                  <c:v>6317029</c:v>
                </c:pt>
                <c:pt idx="4">
                  <c:v>6375771</c:v>
                </c:pt>
                <c:pt idx="5">
                  <c:v>5362921</c:v>
                </c:pt>
                <c:pt idx="6">
                  <c:v>6177496</c:v>
                </c:pt>
                <c:pt idx="7">
                  <c:v>6768202</c:v>
                </c:pt>
                <c:pt idx="8">
                  <c:v>7688093</c:v>
                </c:pt>
                <c:pt idx="9">
                  <c:v>7724245</c:v>
                </c:pt>
                <c:pt idx="10">
                  <c:v>6773149</c:v>
                </c:pt>
                <c:pt idx="11">
                  <c:v>6559068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8" dataDxfId="7">
  <autoFilter ref="A1:E2" xr:uid="{7C88E1EE-B97F-4E7D-BB5E-24925350D3C1}"/>
  <tableColumns count="5">
    <tableColumn id="1" xr3:uid="{96DA1C84-BAD1-46DF-8F91-778FF3692364}" name="Day" dataDxfId="6" dataCellStyle="Accent4">
      <calculatedColumnFormula>DAY(Table1[DATE])</calculatedColumnFormula>
    </tableColumn>
    <tableColumn id="2" xr3:uid="{CAA0CAB9-2D5D-4C82-9764-E9A97ADAFBC1}" name="Month" dataDxfId="5">
      <calculatedColumnFormula>INDEX(J1:J12,MATCH(MONTH(Table1[DATE]),G1:G12,0))</calculatedColumnFormula>
    </tableColumn>
    <tableColumn id="3" xr3:uid="{307483AF-675C-4CFF-9B48-AAE1A97EA52A}" name="Year" dataDxfId="4">
      <calculatedColumnFormula>YEAR(Table1[DATE])</calculatedColumnFormula>
    </tableColumn>
    <tableColumn id="4" xr3:uid="{C838F907-0426-4ECA-8525-4D3A454B608F}" name="Previous Year" dataDxfId="3"/>
    <tableColumn id="5" xr3:uid="{C840EC69-48C0-4DF5-BBFB-39941578C7B9}" name="DATE" dataDxfId="2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zoomScale="80" zoomScaleNormal="80" zoomScalePageLayoutView="55" workbookViewId="0">
      <selection activeCell="A26" sqref="A26:XFD26"/>
    </sheetView>
  </sheetViews>
  <sheetFormatPr defaultColWidth="9" defaultRowHeight="14" x14ac:dyDescent="0.3"/>
  <cols>
    <col min="1" max="1" width="2.75" style="1" customWidth="1"/>
    <col min="2" max="2" width="14.1640625" style="1" customWidth="1"/>
    <col min="3" max="9" width="9.75" style="1" customWidth="1"/>
    <col min="10" max="10" width="8.1640625" style="1" hidden="1" customWidth="1"/>
    <col min="11" max="17" width="9.75" style="1" customWidth="1"/>
    <col min="18" max="18" width="8.1640625" style="1" hidden="1" customWidth="1"/>
    <col min="19" max="22" width="9.75" style="1" customWidth="1"/>
    <col min="23" max="23" width="8.1640625" style="1" hidden="1" customWidth="1"/>
    <col min="24" max="32" width="9.75" style="1" customWidth="1"/>
    <col min="33" max="33" width="8.1640625" style="1" hidden="1" customWidth="1"/>
    <col min="34" max="37" width="9.75" style="1" customWidth="1"/>
    <col min="38" max="38" width="11.75" style="1" customWidth="1"/>
    <col min="39" max="39" width="5.75" style="1" customWidth="1"/>
    <col min="40" max="48" width="9" style="1"/>
    <col min="49" max="49" width="9" style="1" customWidth="1"/>
    <col min="50" max="16384" width="9" style="1"/>
  </cols>
  <sheetData>
    <row r="1" spans="1:39" ht="5.1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x14ac:dyDescent="0.3">
      <c r="A2" s="2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x14ac:dyDescent="0.3">
      <c r="A3" s="2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x14ac:dyDescent="0.3">
      <c r="A4" s="2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x14ac:dyDescent="0.3">
      <c r="A5" s="2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x14ac:dyDescent="0.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x14ac:dyDescent="0.3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24"/>
    </row>
    <row r="31" spans="1:39" ht="14.25" hidden="1" customHeight="1" x14ac:dyDescent="0.3">
      <c r="A31" s="24"/>
      <c r="B31" s="60" t="s">
        <v>0</v>
      </c>
      <c r="C31" s="56"/>
      <c r="D31" s="56"/>
      <c r="E31" s="56"/>
      <c r="F31" s="56"/>
      <c r="G31" s="56"/>
      <c r="H31" s="56"/>
      <c r="I31" s="56"/>
      <c r="J31" s="56"/>
      <c r="K31" s="56"/>
      <c r="L31" s="57"/>
      <c r="M31" s="57"/>
      <c r="N31" s="57"/>
      <c r="O31" s="56"/>
      <c r="P31" s="56"/>
      <c r="Q31" s="56"/>
      <c r="R31" s="56"/>
      <c r="S31" s="56"/>
      <c r="T31" s="56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24"/>
    </row>
    <row r="32" spans="1:39" hidden="1" x14ac:dyDescent="0.3">
      <c r="A32" s="24"/>
      <c r="B32" s="60" t="s">
        <v>3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24"/>
    </row>
    <row r="33" spans="1:39" hidden="1" x14ac:dyDescent="0.3">
      <c r="A33" s="24"/>
      <c r="B33" s="60" t="s">
        <v>1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24"/>
    </row>
    <row r="34" spans="1:39" hidden="1" x14ac:dyDescent="0.3">
      <c r="A34" s="24"/>
      <c r="B34" s="60" t="s">
        <v>2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24"/>
    </row>
    <row r="35" spans="1:39" hidden="1" x14ac:dyDescent="0.3">
      <c r="A35" s="24"/>
      <c r="B35" s="60" t="s">
        <v>4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24"/>
    </row>
    <row r="36" spans="1:39" hidden="1" x14ac:dyDescent="0.3">
      <c r="A36" s="24"/>
      <c r="B36" s="60" t="s">
        <v>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24"/>
    </row>
    <row r="37" spans="1:39" hidden="1" x14ac:dyDescent="0.3">
      <c r="A37" s="24"/>
      <c r="B37" s="60" t="s">
        <v>6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24"/>
    </row>
    <row r="38" spans="1:39" hidden="1" x14ac:dyDescent="0.3">
      <c r="A38" s="24"/>
      <c r="B38" s="60" t="s">
        <v>7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24"/>
    </row>
    <row r="39" spans="1:39" hidden="1" x14ac:dyDescent="0.3">
      <c r="A39" s="24"/>
      <c r="B39" s="60" t="s">
        <v>8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24"/>
    </row>
    <row r="40" spans="1:39" hidden="1" x14ac:dyDescent="0.3">
      <c r="A40" s="24"/>
      <c r="B40" s="60" t="s">
        <v>9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24"/>
    </row>
    <row r="41" spans="1:39" hidden="1" x14ac:dyDescent="0.3">
      <c r="A41" s="24"/>
      <c r="B41" s="60" t="s">
        <v>10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24"/>
    </row>
    <row r="42" spans="1:39" hidden="1" x14ac:dyDescent="0.3">
      <c r="A42" s="24"/>
      <c r="B42" s="60" t="s">
        <v>11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24"/>
    </row>
    <row r="43" spans="1:39" hidden="1" x14ac:dyDescent="0.3">
      <c r="A43" s="24"/>
      <c r="B43" s="60" t="s">
        <v>12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24"/>
    </row>
    <row r="44" spans="1:39" hidden="1" x14ac:dyDescent="0.3">
      <c r="A44" s="24"/>
      <c r="B44" s="60" t="s">
        <v>13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24"/>
    </row>
    <row r="45" spans="1:39" hidden="1" x14ac:dyDescent="0.3">
      <c r="A45" s="24"/>
      <c r="B45" s="60" t="s">
        <v>14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24"/>
    </row>
    <row r="46" spans="1:39" hidden="1" x14ac:dyDescent="0.3">
      <c r="A46" s="24"/>
      <c r="B46" s="60" t="s">
        <v>15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24"/>
    </row>
    <row r="47" spans="1:39" hidden="1" x14ac:dyDescent="0.3">
      <c r="A47" s="24"/>
      <c r="B47" s="60" t="s">
        <v>16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24"/>
    </row>
    <row r="48" spans="1:39" hidden="1" x14ac:dyDescent="0.3">
      <c r="A48" s="24"/>
      <c r="B48" s="60" t="s">
        <v>17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24">
        <v>1078</v>
      </c>
    </row>
    <row r="49" spans="1:39" hidden="1" x14ac:dyDescent="0.3">
      <c r="A49" s="24"/>
      <c r="B49" s="60" t="s">
        <v>18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24">
        <v>1115</v>
      </c>
    </row>
    <row r="50" spans="1:39" x14ac:dyDescent="0.3">
      <c r="A50" s="24"/>
      <c r="B50" s="43" t="s">
        <v>36</v>
      </c>
      <c r="C50" s="34">
        <v>34003</v>
      </c>
      <c r="D50" s="34">
        <v>6260</v>
      </c>
      <c r="E50" s="34">
        <v>18721</v>
      </c>
      <c r="F50" s="34">
        <v>58189</v>
      </c>
      <c r="G50" s="34">
        <v>9562</v>
      </c>
      <c r="H50" s="34">
        <v>20248</v>
      </c>
      <c r="I50" s="34">
        <v>654</v>
      </c>
      <c r="J50" s="34" t="s">
        <v>69</v>
      </c>
      <c r="K50" s="34">
        <v>174</v>
      </c>
      <c r="L50" s="34" t="s">
        <v>69</v>
      </c>
      <c r="M50" s="34">
        <v>6487</v>
      </c>
      <c r="N50" s="34">
        <v>4819</v>
      </c>
      <c r="O50" s="34">
        <v>861</v>
      </c>
      <c r="P50" s="34">
        <v>1509</v>
      </c>
      <c r="Q50" s="34">
        <v>1197</v>
      </c>
      <c r="R50" s="34" t="s">
        <v>69</v>
      </c>
      <c r="S50" s="34">
        <v>3762</v>
      </c>
      <c r="T50" s="34">
        <v>333</v>
      </c>
      <c r="U50" s="34">
        <v>1175</v>
      </c>
      <c r="V50" s="34">
        <v>581</v>
      </c>
      <c r="W50" s="34" t="s">
        <v>69</v>
      </c>
      <c r="X50" s="34">
        <v>1429</v>
      </c>
      <c r="Y50" s="34">
        <v>1143</v>
      </c>
      <c r="Z50" s="34">
        <v>322</v>
      </c>
      <c r="AA50" s="34">
        <v>551</v>
      </c>
      <c r="AB50" s="34">
        <v>1208</v>
      </c>
      <c r="AC50" s="34">
        <v>4372</v>
      </c>
      <c r="AD50" s="34">
        <v>329</v>
      </c>
      <c r="AE50" s="34">
        <v>6298</v>
      </c>
      <c r="AF50" s="34">
        <v>3913</v>
      </c>
      <c r="AG50" s="34" t="s">
        <v>69</v>
      </c>
      <c r="AH50" s="34">
        <v>241</v>
      </c>
      <c r="AI50" s="34">
        <v>206</v>
      </c>
      <c r="AJ50" s="34">
        <v>7232</v>
      </c>
      <c r="AK50" s="34">
        <v>438</v>
      </c>
      <c r="AL50" s="30">
        <f>SUM(C50:AK50)</f>
        <v>196217</v>
      </c>
      <c r="AM50" s="24"/>
    </row>
    <row r="51" spans="1:39" x14ac:dyDescent="0.3">
      <c r="A51" s="24"/>
      <c r="B51" s="44" t="s">
        <v>37</v>
      </c>
      <c r="C51" s="34">
        <v>151603</v>
      </c>
      <c r="D51" s="34">
        <v>0</v>
      </c>
      <c r="E51" s="34">
        <v>7635</v>
      </c>
      <c r="F51" s="34">
        <v>39981</v>
      </c>
      <c r="G51" s="34">
        <v>864</v>
      </c>
      <c r="H51" s="34">
        <v>26540</v>
      </c>
      <c r="I51" s="34" t="s">
        <v>69</v>
      </c>
      <c r="J51" s="34" t="s">
        <v>69</v>
      </c>
      <c r="K51" s="34" t="s">
        <v>69</v>
      </c>
      <c r="L51" s="34" t="s">
        <v>69</v>
      </c>
      <c r="M51" s="34">
        <v>2296</v>
      </c>
      <c r="N51" s="34" t="s">
        <v>69</v>
      </c>
      <c r="O51" s="34" t="s">
        <v>69</v>
      </c>
      <c r="P51" s="34" t="s">
        <v>69</v>
      </c>
      <c r="Q51" s="34" t="s">
        <v>69</v>
      </c>
      <c r="R51" s="34" t="s">
        <v>69</v>
      </c>
      <c r="S51" s="34" t="s">
        <v>69</v>
      </c>
      <c r="T51" s="34" t="s">
        <v>69</v>
      </c>
      <c r="U51" s="34" t="s">
        <v>69</v>
      </c>
      <c r="V51" s="34" t="s">
        <v>69</v>
      </c>
      <c r="W51" s="34" t="s">
        <v>69</v>
      </c>
      <c r="X51" s="34" t="s">
        <v>69</v>
      </c>
      <c r="Y51" s="34" t="s">
        <v>69</v>
      </c>
      <c r="Z51" s="34" t="s">
        <v>69</v>
      </c>
      <c r="AA51" s="34" t="s">
        <v>69</v>
      </c>
      <c r="AB51" s="34" t="s">
        <v>69</v>
      </c>
      <c r="AC51" s="34" t="s">
        <v>69</v>
      </c>
      <c r="AD51" s="34" t="s">
        <v>69</v>
      </c>
      <c r="AE51" s="34" t="s">
        <v>69</v>
      </c>
      <c r="AF51" s="34" t="s">
        <v>69</v>
      </c>
      <c r="AG51" s="34" t="s">
        <v>69</v>
      </c>
      <c r="AH51" s="34" t="s">
        <v>69</v>
      </c>
      <c r="AI51" s="34" t="s">
        <v>69</v>
      </c>
      <c r="AJ51" s="34">
        <v>1337</v>
      </c>
      <c r="AK51" s="34">
        <v>610</v>
      </c>
      <c r="AL51" s="30">
        <f t="shared" ref="AL51" si="0">SUM(C51:AK51)</f>
        <v>230866</v>
      </c>
      <c r="AM51" s="24"/>
    </row>
    <row r="52" spans="1:39" x14ac:dyDescent="0.3">
      <c r="A52" s="24"/>
      <c r="B52" s="60" t="s">
        <v>35</v>
      </c>
      <c r="C52" s="39">
        <v>185606</v>
      </c>
      <c r="D52" s="39">
        <v>6260</v>
      </c>
      <c r="E52" s="39">
        <v>26356</v>
      </c>
      <c r="F52" s="39">
        <v>98170</v>
      </c>
      <c r="G52" s="39">
        <v>10426</v>
      </c>
      <c r="H52" s="39">
        <v>46788</v>
      </c>
      <c r="I52" s="39">
        <v>654</v>
      </c>
      <c r="J52" s="39" t="s">
        <v>69</v>
      </c>
      <c r="K52" s="39">
        <v>174</v>
      </c>
      <c r="L52" s="39" t="s">
        <v>69</v>
      </c>
      <c r="M52" s="39">
        <v>8783</v>
      </c>
      <c r="N52" s="39">
        <v>4819</v>
      </c>
      <c r="O52" s="39">
        <v>861</v>
      </c>
      <c r="P52" s="39">
        <v>1509</v>
      </c>
      <c r="Q52" s="39">
        <v>1197</v>
      </c>
      <c r="R52" s="39" t="s">
        <v>69</v>
      </c>
      <c r="S52" s="39">
        <v>3762</v>
      </c>
      <c r="T52" s="39">
        <v>333</v>
      </c>
      <c r="U52" s="39">
        <v>1175</v>
      </c>
      <c r="V52" s="39">
        <v>581</v>
      </c>
      <c r="W52" s="39" t="s">
        <v>69</v>
      </c>
      <c r="X52" s="39">
        <v>1429</v>
      </c>
      <c r="Y52" s="39">
        <v>1143</v>
      </c>
      <c r="Z52" s="39">
        <v>322</v>
      </c>
      <c r="AA52" s="39">
        <v>551</v>
      </c>
      <c r="AB52" s="39">
        <v>1208</v>
      </c>
      <c r="AC52" s="39">
        <v>4372</v>
      </c>
      <c r="AD52" s="39">
        <v>329</v>
      </c>
      <c r="AE52" s="39">
        <v>6298</v>
      </c>
      <c r="AF52" s="39">
        <v>3913</v>
      </c>
      <c r="AG52" s="39" t="s">
        <v>69</v>
      </c>
      <c r="AH52" s="39">
        <v>241</v>
      </c>
      <c r="AI52" s="39">
        <v>206</v>
      </c>
      <c r="AJ52" s="39">
        <v>8569</v>
      </c>
      <c r="AK52" s="39">
        <v>1048</v>
      </c>
      <c r="AL52" s="31">
        <f t="shared" ref="AL52" si="1">SUM(AL50:AL51)</f>
        <v>427083</v>
      </c>
      <c r="AM52" s="24"/>
    </row>
    <row r="53" spans="1:39" ht="15" customHeight="1" x14ac:dyDescent="0.3">
      <c r="A53" s="24"/>
      <c r="B53" s="4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 x14ac:dyDescent="0.3">
      <c r="B55" s="41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C49" sqref="C49:AK51"/>
    </sheetView>
  </sheetViews>
  <sheetFormatPr defaultColWidth="9" defaultRowHeight="14" x14ac:dyDescent="0.3"/>
  <cols>
    <col min="1" max="1" width="12.58203125" style="1" customWidth="1"/>
    <col min="2" max="2" width="13.75" style="1" customWidth="1"/>
    <col min="3" max="9" width="8.75" style="1" customWidth="1"/>
    <col min="10" max="10" width="8.58203125" style="1" hidden="1" customWidth="1"/>
    <col min="11" max="17" width="8.75" style="1" customWidth="1"/>
    <col min="18" max="18" width="8.58203125" style="1" hidden="1" customWidth="1"/>
    <col min="19" max="22" width="8.75" style="1" customWidth="1"/>
    <col min="23" max="23" width="8.58203125" style="1" hidden="1" customWidth="1"/>
    <col min="24" max="32" width="8.75" style="1" customWidth="1"/>
    <col min="33" max="33" width="8.58203125" style="1" hidden="1" customWidth="1"/>
    <col min="34" max="37" width="8.75" style="1" customWidth="1"/>
    <col min="38" max="38" width="11.75" style="1" customWidth="1"/>
    <col min="39" max="40" width="9" style="1"/>
    <col min="41" max="41" width="6.75" style="1" customWidth="1"/>
    <col min="42" max="16384" width="9" style="1"/>
  </cols>
  <sheetData>
    <row r="1" spans="1:41" ht="5.1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24"/>
      <c r="Q2" s="24"/>
      <c r="R2" s="24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24"/>
      <c r="AM2" s="24"/>
      <c r="AN2" s="24"/>
      <c r="AO2" s="24"/>
    </row>
    <row r="3" spans="1:4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 x14ac:dyDescent="0.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x14ac:dyDescent="0.3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24"/>
      <c r="AN29" s="24"/>
      <c r="AO29" s="24"/>
    </row>
    <row r="30" spans="1:41" ht="14.25" hidden="1" customHeight="1" x14ac:dyDescent="0.3">
      <c r="A30" s="24"/>
      <c r="B30" s="1" t="s">
        <v>0</v>
      </c>
      <c r="C30" s="56"/>
      <c r="D30" s="56"/>
      <c r="E30" s="56"/>
      <c r="F30" s="56"/>
      <c r="G30" s="56"/>
      <c r="H30" s="56"/>
      <c r="I30" s="56"/>
      <c r="J30" s="56"/>
      <c r="K30" s="56"/>
      <c r="L30" s="57"/>
      <c r="M30" s="57"/>
      <c r="N30" s="57"/>
      <c r="O30" s="56"/>
      <c r="P30" s="56"/>
      <c r="Q30" s="56"/>
      <c r="R30" s="56"/>
      <c r="S30" s="56"/>
      <c r="T30" s="56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24"/>
      <c r="AN30" s="24"/>
      <c r="AO30" s="24"/>
    </row>
    <row r="31" spans="1:41" hidden="1" x14ac:dyDescent="0.3">
      <c r="A31" s="24"/>
      <c r="B31" s="1" t="s">
        <v>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24"/>
      <c r="AN31" s="24"/>
      <c r="AO31" s="24"/>
    </row>
    <row r="32" spans="1:41" hidden="1" x14ac:dyDescent="0.3">
      <c r="A32" s="24"/>
      <c r="B32" s="1" t="s">
        <v>1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24"/>
      <c r="AN32" s="24"/>
      <c r="AO32" s="24"/>
    </row>
    <row r="33" spans="1:41" hidden="1" x14ac:dyDescent="0.3">
      <c r="A33" s="24"/>
      <c r="B33" s="1" t="s">
        <v>2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24"/>
      <c r="AN33" s="24"/>
      <c r="AO33" s="24"/>
    </row>
    <row r="34" spans="1:41" hidden="1" x14ac:dyDescent="0.3">
      <c r="A34" s="24"/>
      <c r="B34" s="1" t="s">
        <v>4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24"/>
      <c r="AN34" s="24"/>
      <c r="AO34" s="24"/>
    </row>
    <row r="35" spans="1:41" hidden="1" x14ac:dyDescent="0.3">
      <c r="A35" s="24"/>
      <c r="B35" s="1" t="s">
        <v>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24"/>
      <c r="AN35" s="24"/>
      <c r="AO35" s="24"/>
    </row>
    <row r="36" spans="1:41" hidden="1" x14ac:dyDescent="0.3">
      <c r="A36" s="24"/>
      <c r="B36" s="1" t="s">
        <v>6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24"/>
      <c r="AN36" s="24"/>
      <c r="AO36" s="24"/>
    </row>
    <row r="37" spans="1:41" hidden="1" x14ac:dyDescent="0.3">
      <c r="A37" s="24"/>
      <c r="B37" s="1" t="s">
        <v>7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24"/>
      <c r="AN37" s="24"/>
      <c r="AO37" s="24"/>
    </row>
    <row r="38" spans="1:41" hidden="1" x14ac:dyDescent="0.3">
      <c r="A38" s="24"/>
      <c r="B38" s="1" t="s">
        <v>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24"/>
      <c r="AN38" s="24"/>
      <c r="AO38" s="24"/>
    </row>
    <row r="39" spans="1:41" hidden="1" x14ac:dyDescent="0.3">
      <c r="A39" s="24"/>
      <c r="B39" s="1" t="s">
        <v>9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24"/>
      <c r="AN39" s="24"/>
      <c r="AO39" s="24"/>
    </row>
    <row r="40" spans="1:41" hidden="1" x14ac:dyDescent="0.3">
      <c r="A40" s="24"/>
      <c r="B40" s="1" t="s">
        <v>10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24"/>
      <c r="AN40" s="24"/>
      <c r="AO40" s="24"/>
    </row>
    <row r="41" spans="1:41" hidden="1" x14ac:dyDescent="0.3">
      <c r="A41" s="24"/>
      <c r="B41" s="1" t="s">
        <v>11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24"/>
      <c r="AN41" s="24"/>
      <c r="AO41" s="24"/>
    </row>
    <row r="42" spans="1:41" hidden="1" x14ac:dyDescent="0.3">
      <c r="A42" s="24"/>
      <c r="B42" s="1" t="s">
        <v>12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24"/>
      <c r="AN42" s="24"/>
      <c r="AO42" s="24"/>
    </row>
    <row r="43" spans="1:41" hidden="1" x14ac:dyDescent="0.3">
      <c r="A43" s="24"/>
      <c r="B43" s="1" t="s">
        <v>13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24"/>
      <c r="AN43" s="24"/>
      <c r="AO43" s="24"/>
    </row>
    <row r="44" spans="1:41" hidden="1" x14ac:dyDescent="0.3">
      <c r="A44" s="24"/>
      <c r="B44" s="1" t="s">
        <v>14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24"/>
      <c r="AN44" s="24"/>
      <c r="AO44" s="24"/>
    </row>
    <row r="45" spans="1:41" hidden="1" x14ac:dyDescent="0.3">
      <c r="A45" s="24"/>
      <c r="B45" s="1" t="s">
        <v>15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24"/>
      <c r="AN45" s="24"/>
      <c r="AO45" s="24"/>
    </row>
    <row r="46" spans="1:41" hidden="1" x14ac:dyDescent="0.3">
      <c r="A46" s="24"/>
      <c r="B46" s="1" t="s">
        <v>16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24"/>
      <c r="AN46" s="24"/>
      <c r="AO46" s="24"/>
    </row>
    <row r="47" spans="1:41" hidden="1" x14ac:dyDescent="0.3">
      <c r="A47" s="24"/>
      <c r="B47" s="1" t="s">
        <v>17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24"/>
      <c r="AN47" s="24"/>
      <c r="AO47" s="24"/>
    </row>
    <row r="48" spans="1:41" hidden="1" x14ac:dyDescent="0.3">
      <c r="A48" s="24"/>
      <c r="B48" s="1" t="s">
        <v>18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24"/>
      <c r="AN48" s="24"/>
      <c r="AO48" s="24"/>
    </row>
    <row r="49" spans="1:41" x14ac:dyDescent="0.3">
      <c r="A49" s="24"/>
      <c r="B49" s="29" t="s">
        <v>36</v>
      </c>
      <c r="C49" s="36">
        <v>251</v>
      </c>
      <c r="D49" s="36">
        <v>38</v>
      </c>
      <c r="E49" s="36">
        <v>132</v>
      </c>
      <c r="F49" s="36">
        <v>382</v>
      </c>
      <c r="G49" s="36">
        <v>58</v>
      </c>
      <c r="H49" s="36">
        <v>152</v>
      </c>
      <c r="I49" s="36">
        <v>4</v>
      </c>
      <c r="J49" s="36" t="s">
        <v>69</v>
      </c>
      <c r="K49" s="36">
        <v>4</v>
      </c>
      <c r="L49" s="36" t="s">
        <v>69</v>
      </c>
      <c r="M49" s="36">
        <v>46</v>
      </c>
      <c r="N49" s="36">
        <v>32</v>
      </c>
      <c r="O49" s="36">
        <v>6</v>
      </c>
      <c r="P49" s="36">
        <v>10</v>
      </c>
      <c r="Q49" s="36">
        <v>8</v>
      </c>
      <c r="R49" s="36" t="s">
        <v>69</v>
      </c>
      <c r="S49" s="36">
        <v>26</v>
      </c>
      <c r="T49" s="36">
        <v>2</v>
      </c>
      <c r="U49" s="36">
        <v>8</v>
      </c>
      <c r="V49" s="36">
        <v>4</v>
      </c>
      <c r="W49" s="36" t="s">
        <v>69</v>
      </c>
      <c r="X49" s="36">
        <v>10</v>
      </c>
      <c r="Y49" s="36">
        <v>8</v>
      </c>
      <c r="Z49" s="36">
        <v>2</v>
      </c>
      <c r="AA49" s="36">
        <v>6</v>
      </c>
      <c r="AB49" s="36">
        <v>8</v>
      </c>
      <c r="AC49" s="36">
        <v>28</v>
      </c>
      <c r="AD49" s="36">
        <v>2</v>
      </c>
      <c r="AE49" s="36">
        <v>42</v>
      </c>
      <c r="AF49" s="36">
        <v>24</v>
      </c>
      <c r="AG49" s="36" t="s">
        <v>69</v>
      </c>
      <c r="AH49" s="37">
        <v>4</v>
      </c>
      <c r="AI49" s="37">
        <v>4</v>
      </c>
      <c r="AJ49" s="37">
        <v>76</v>
      </c>
      <c r="AK49" s="37">
        <v>6</v>
      </c>
      <c r="AL49" s="33">
        <f>SUM(C49:AK49)</f>
        <v>1383</v>
      </c>
      <c r="AM49" s="24"/>
      <c r="AN49" s="24"/>
      <c r="AO49" s="24"/>
    </row>
    <row r="50" spans="1:41" x14ac:dyDescent="0.3">
      <c r="A50" s="24"/>
      <c r="B50" s="58" t="s">
        <v>37</v>
      </c>
      <c r="C50" s="36">
        <v>758</v>
      </c>
      <c r="D50" s="36" t="s">
        <v>69</v>
      </c>
      <c r="E50" s="36">
        <v>52</v>
      </c>
      <c r="F50" s="36">
        <v>250</v>
      </c>
      <c r="G50" s="36">
        <v>8</v>
      </c>
      <c r="H50" s="36">
        <v>142</v>
      </c>
      <c r="I50" s="36" t="s">
        <v>69</v>
      </c>
      <c r="J50" s="36" t="s">
        <v>69</v>
      </c>
      <c r="K50" s="36" t="s">
        <v>69</v>
      </c>
      <c r="L50" s="36" t="s">
        <v>69</v>
      </c>
      <c r="M50" s="36">
        <v>20</v>
      </c>
      <c r="N50" s="36" t="s">
        <v>69</v>
      </c>
      <c r="O50" s="36" t="s">
        <v>69</v>
      </c>
      <c r="P50" s="36" t="s">
        <v>69</v>
      </c>
      <c r="Q50" s="36" t="s">
        <v>69</v>
      </c>
      <c r="R50" s="36" t="s">
        <v>69</v>
      </c>
      <c r="S50" s="36" t="s">
        <v>69</v>
      </c>
      <c r="T50" s="36" t="s">
        <v>69</v>
      </c>
      <c r="U50" s="36" t="s">
        <v>69</v>
      </c>
      <c r="V50" s="36" t="s">
        <v>69</v>
      </c>
      <c r="W50" s="36" t="s">
        <v>69</v>
      </c>
      <c r="X50" s="36" t="s">
        <v>69</v>
      </c>
      <c r="Y50" s="36" t="s">
        <v>69</v>
      </c>
      <c r="Z50" s="36" t="s">
        <v>69</v>
      </c>
      <c r="AA50" s="36" t="s">
        <v>69</v>
      </c>
      <c r="AB50" s="36" t="s">
        <v>69</v>
      </c>
      <c r="AC50" s="36" t="s">
        <v>69</v>
      </c>
      <c r="AD50" s="36" t="s">
        <v>69</v>
      </c>
      <c r="AE50" s="36" t="s">
        <v>69</v>
      </c>
      <c r="AF50" s="36" t="s">
        <v>69</v>
      </c>
      <c r="AG50" s="36" t="s">
        <v>69</v>
      </c>
      <c r="AH50" s="36" t="s">
        <v>69</v>
      </c>
      <c r="AI50" s="36" t="s">
        <v>69</v>
      </c>
      <c r="AJ50" s="37">
        <v>12</v>
      </c>
      <c r="AK50" s="37">
        <v>4</v>
      </c>
      <c r="AL50" s="33">
        <f t="shared" ref="AL50" si="0">SUM(C50:AK50)</f>
        <v>1246</v>
      </c>
      <c r="AM50" s="24"/>
      <c r="AN50" s="24"/>
      <c r="AO50" s="24"/>
    </row>
    <row r="51" spans="1:41" x14ac:dyDescent="0.3">
      <c r="A51" s="24"/>
      <c r="B51" s="59" t="s">
        <v>35</v>
      </c>
      <c r="C51" s="38">
        <v>1009</v>
      </c>
      <c r="D51" s="35">
        <v>38</v>
      </c>
      <c r="E51" s="35">
        <v>184</v>
      </c>
      <c r="F51" s="35">
        <v>632</v>
      </c>
      <c r="G51" s="35">
        <v>66</v>
      </c>
      <c r="H51" s="35">
        <v>294</v>
      </c>
      <c r="I51" s="35">
        <v>4</v>
      </c>
      <c r="J51" s="35" t="s">
        <v>69</v>
      </c>
      <c r="K51" s="35">
        <v>4</v>
      </c>
      <c r="L51" s="35" t="s">
        <v>69</v>
      </c>
      <c r="M51" s="35">
        <v>66</v>
      </c>
      <c r="N51" s="35">
        <v>32</v>
      </c>
      <c r="O51" s="35">
        <v>6</v>
      </c>
      <c r="P51" s="35">
        <v>10</v>
      </c>
      <c r="Q51" s="35">
        <v>8</v>
      </c>
      <c r="R51" s="35" t="s">
        <v>69</v>
      </c>
      <c r="S51" s="35">
        <v>26</v>
      </c>
      <c r="T51" s="35">
        <v>2</v>
      </c>
      <c r="U51" s="35">
        <v>8</v>
      </c>
      <c r="V51" s="35">
        <v>4</v>
      </c>
      <c r="W51" s="35" t="s">
        <v>69</v>
      </c>
      <c r="X51" s="35">
        <v>10</v>
      </c>
      <c r="Y51" s="35">
        <v>8</v>
      </c>
      <c r="Z51" s="35">
        <v>2</v>
      </c>
      <c r="AA51" s="35">
        <v>6</v>
      </c>
      <c r="AB51" s="35">
        <v>8</v>
      </c>
      <c r="AC51" s="35">
        <v>28</v>
      </c>
      <c r="AD51" s="35">
        <v>2</v>
      </c>
      <c r="AE51" s="35">
        <v>42</v>
      </c>
      <c r="AF51" s="35">
        <v>24</v>
      </c>
      <c r="AG51" s="35" t="s">
        <v>69</v>
      </c>
      <c r="AH51" s="35">
        <v>4</v>
      </c>
      <c r="AI51" s="35">
        <v>4</v>
      </c>
      <c r="AJ51" s="35">
        <v>88</v>
      </c>
      <c r="AK51" s="35">
        <v>10</v>
      </c>
      <c r="AL51" s="32">
        <f t="shared" ref="AL51" si="1">SUM(AL49:AL50)</f>
        <v>2629</v>
      </c>
      <c r="AM51" s="24"/>
      <c r="AN51" s="24"/>
      <c r="AO51" s="24"/>
    </row>
    <row r="52" spans="1:41" ht="15" customHeight="1" x14ac:dyDescent="0.3">
      <c r="A52" s="24"/>
      <c r="B52" s="4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abSelected="1" topLeftCell="B4" zoomScale="80" zoomScaleNormal="80" zoomScaleSheetLayoutView="70" workbookViewId="0">
      <selection activeCell="S53" sqref="S53"/>
    </sheetView>
  </sheetViews>
  <sheetFormatPr defaultColWidth="9" defaultRowHeight="14" x14ac:dyDescent="0.3"/>
  <cols>
    <col min="1" max="1" width="14.4140625" style="1" bestFit="1" customWidth="1"/>
    <col min="2" max="31" width="12.75" style="1" customWidth="1"/>
    <col min="32" max="16384" width="9" style="1"/>
  </cols>
  <sheetData>
    <row r="1" spans="1:31" hidden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 x14ac:dyDescent="0.3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 x14ac:dyDescent="0.3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 x14ac:dyDescent="0.3">
      <c r="A4" s="20"/>
      <c r="B4" s="48">
        <v>45738</v>
      </c>
      <c r="C4" s="48">
        <v>45739</v>
      </c>
      <c r="D4" s="48">
        <v>45740</v>
      </c>
      <c r="E4" s="48">
        <v>45741</v>
      </c>
      <c r="F4" s="48">
        <v>45742</v>
      </c>
      <c r="G4" s="48">
        <v>45743</v>
      </c>
      <c r="H4" s="48">
        <v>45744</v>
      </c>
      <c r="I4" s="48">
        <v>45745</v>
      </c>
      <c r="J4" s="48">
        <v>45746</v>
      </c>
      <c r="K4" s="48">
        <v>45747</v>
      </c>
      <c r="L4" s="48">
        <v>45748</v>
      </c>
      <c r="M4" s="48">
        <v>45749</v>
      </c>
      <c r="N4" s="48">
        <v>45750</v>
      </c>
      <c r="O4" s="48">
        <v>45751</v>
      </c>
      <c r="P4" s="48">
        <v>45752</v>
      </c>
      <c r="Q4" s="48">
        <v>45753</v>
      </c>
      <c r="R4" s="48">
        <v>45754</v>
      </c>
      <c r="S4" s="48">
        <v>45755</v>
      </c>
      <c r="T4" s="48">
        <v>45756</v>
      </c>
      <c r="U4" s="48">
        <v>45757</v>
      </c>
      <c r="V4" s="48">
        <v>45758</v>
      </c>
      <c r="W4" s="48">
        <v>45759</v>
      </c>
      <c r="X4" s="48">
        <v>45760</v>
      </c>
      <c r="Y4" s="48">
        <v>45761</v>
      </c>
      <c r="Z4" s="48">
        <v>45762</v>
      </c>
      <c r="AA4" s="48">
        <v>45763</v>
      </c>
      <c r="AB4" s="48">
        <v>45764</v>
      </c>
      <c r="AC4" s="48">
        <v>45765</v>
      </c>
      <c r="AD4" s="48">
        <v>45766</v>
      </c>
      <c r="AE4" s="48">
        <v>45767</v>
      </c>
    </row>
    <row r="5" spans="1:31" x14ac:dyDescent="0.3">
      <c r="A5" s="49" t="s">
        <v>36</v>
      </c>
      <c r="B5" s="30">
        <v>183662</v>
      </c>
      <c r="C5" s="30">
        <v>188978</v>
      </c>
      <c r="D5" s="30">
        <v>188657</v>
      </c>
      <c r="E5" s="30">
        <v>179997</v>
      </c>
      <c r="F5" s="30">
        <v>183288</v>
      </c>
      <c r="G5" s="30">
        <v>190254</v>
      </c>
      <c r="H5" s="30">
        <v>191787</v>
      </c>
      <c r="I5" s="30">
        <v>195150</v>
      </c>
      <c r="J5" s="30">
        <v>199472</v>
      </c>
      <c r="K5" s="30">
        <v>197038</v>
      </c>
      <c r="L5" s="30">
        <v>184906</v>
      </c>
      <c r="M5" s="30">
        <v>183260</v>
      </c>
      <c r="N5" s="30">
        <v>188385</v>
      </c>
      <c r="O5" s="30">
        <v>194054</v>
      </c>
      <c r="P5" s="30">
        <v>191117</v>
      </c>
      <c r="Q5" s="30">
        <v>187074</v>
      </c>
      <c r="R5" s="30">
        <v>195949</v>
      </c>
      <c r="S5" s="30">
        <v>184330</v>
      </c>
      <c r="T5" s="30">
        <v>183692</v>
      </c>
      <c r="U5" s="30">
        <v>188328</v>
      </c>
      <c r="V5" s="30">
        <v>196000</v>
      </c>
      <c r="W5" s="30">
        <v>196051</v>
      </c>
      <c r="X5" s="30">
        <v>178545</v>
      </c>
      <c r="Y5" s="30">
        <v>189530</v>
      </c>
      <c r="Z5" s="30">
        <v>191480</v>
      </c>
      <c r="AA5" s="30">
        <v>198952</v>
      </c>
      <c r="AB5" s="30">
        <v>190483</v>
      </c>
      <c r="AC5" s="30">
        <v>190483</v>
      </c>
      <c r="AD5" s="30">
        <v>184237</v>
      </c>
      <c r="AE5" s="30">
        <v>196217</v>
      </c>
    </row>
    <row r="6" spans="1:31" x14ac:dyDescent="0.3">
      <c r="A6" s="61" t="s">
        <v>37</v>
      </c>
      <c r="B6" s="30">
        <v>215670</v>
      </c>
      <c r="C6" s="30">
        <v>220841</v>
      </c>
      <c r="D6" s="30">
        <v>202925</v>
      </c>
      <c r="E6" s="30">
        <v>195048</v>
      </c>
      <c r="F6" s="30">
        <v>200972</v>
      </c>
      <c r="G6" s="30">
        <v>204824</v>
      </c>
      <c r="H6" s="30">
        <v>217563</v>
      </c>
      <c r="I6" s="30">
        <v>224655</v>
      </c>
      <c r="J6" s="30">
        <v>209450</v>
      </c>
      <c r="K6" s="30">
        <v>196875</v>
      </c>
      <c r="L6" s="30">
        <v>190378</v>
      </c>
      <c r="M6" s="30">
        <v>193557</v>
      </c>
      <c r="N6" s="30">
        <v>202108</v>
      </c>
      <c r="O6" s="30">
        <v>209252</v>
      </c>
      <c r="P6" s="30">
        <v>203587</v>
      </c>
      <c r="Q6" s="30">
        <v>215003</v>
      </c>
      <c r="R6" s="30">
        <v>210694</v>
      </c>
      <c r="S6" s="30">
        <v>197098</v>
      </c>
      <c r="T6" s="30">
        <v>204378</v>
      </c>
      <c r="U6" s="30">
        <v>217980</v>
      </c>
      <c r="V6" s="30">
        <v>236570</v>
      </c>
      <c r="W6" s="30">
        <v>235663</v>
      </c>
      <c r="X6" s="30">
        <v>222008</v>
      </c>
      <c r="Y6" s="30">
        <v>215071</v>
      </c>
      <c r="Z6" s="30">
        <v>219280</v>
      </c>
      <c r="AA6" s="30">
        <v>225739</v>
      </c>
      <c r="AB6" s="30">
        <v>219652</v>
      </c>
      <c r="AC6" s="30">
        <v>219652</v>
      </c>
      <c r="AD6" s="30">
        <v>219630</v>
      </c>
      <c r="AE6" s="30">
        <v>230866</v>
      </c>
    </row>
    <row r="7" spans="1:31" x14ac:dyDescent="0.3">
      <c r="A7" s="62" t="s">
        <v>35</v>
      </c>
      <c r="B7" s="31">
        <v>399332</v>
      </c>
      <c r="C7" s="31">
        <v>409819</v>
      </c>
      <c r="D7" s="31">
        <v>391582</v>
      </c>
      <c r="E7" s="31">
        <v>375045</v>
      </c>
      <c r="F7" s="31">
        <v>384260</v>
      </c>
      <c r="G7" s="31">
        <v>395078</v>
      </c>
      <c r="H7" s="31">
        <v>409350</v>
      </c>
      <c r="I7" s="31">
        <v>419805</v>
      </c>
      <c r="J7" s="31">
        <v>408922</v>
      </c>
      <c r="K7" s="31">
        <v>393913</v>
      </c>
      <c r="L7" s="31">
        <v>375284</v>
      </c>
      <c r="M7" s="31">
        <v>376817</v>
      </c>
      <c r="N7" s="31">
        <v>390493</v>
      </c>
      <c r="O7" s="31">
        <v>403306</v>
      </c>
      <c r="P7" s="31">
        <v>394704</v>
      </c>
      <c r="Q7" s="31">
        <v>402077</v>
      </c>
      <c r="R7" s="31">
        <v>406643</v>
      </c>
      <c r="S7" s="31">
        <v>381428</v>
      </c>
      <c r="T7" s="31">
        <v>388070</v>
      </c>
      <c r="U7" s="31">
        <v>406308</v>
      </c>
      <c r="V7" s="31">
        <v>432570</v>
      </c>
      <c r="W7" s="31">
        <v>431714</v>
      </c>
      <c r="X7" s="31">
        <v>400553</v>
      </c>
      <c r="Y7" s="31">
        <v>404601</v>
      </c>
      <c r="Z7" s="31">
        <v>410760</v>
      </c>
      <c r="AA7" s="31">
        <v>424691</v>
      </c>
      <c r="AB7" s="31">
        <v>410135</v>
      </c>
      <c r="AC7" s="31">
        <v>410135</v>
      </c>
      <c r="AD7" s="31">
        <v>403867</v>
      </c>
      <c r="AE7" s="31">
        <v>427083</v>
      </c>
    </row>
    <row r="8" spans="1:31" x14ac:dyDescent="0.3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x14ac:dyDescent="0.3">
      <c r="A9" s="47"/>
      <c r="B9" s="22"/>
    </row>
    <row r="10" spans="1:31" x14ac:dyDescent="0.3">
      <c r="A10" s="5"/>
      <c r="B10" s="23"/>
    </row>
    <row r="11" spans="1:31" x14ac:dyDescent="0.3">
      <c r="A11" s="5"/>
    </row>
    <row r="12" spans="1:31" x14ac:dyDescent="0.3">
      <c r="A12" s="5"/>
    </row>
    <row r="13" spans="1:31" x14ac:dyDescent="0.3">
      <c r="A13" s="5"/>
    </row>
    <row r="14" spans="1:31" x14ac:dyDescent="0.3">
      <c r="A14" s="5"/>
    </row>
    <row r="15" spans="1:31" x14ac:dyDescent="0.3">
      <c r="A15" s="5"/>
    </row>
    <row r="16" spans="1:31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1" priority="1" timePeriod="lastMonth">
      <formula>AND(MONTH(B4)=MONTH(EDATE(TODAY(),0-1)),YEAR(B4)=YEAR(EDATE(TODAY(),0-1)))</formula>
    </cfRule>
    <cfRule type="timePeriod" dxfId="0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4.5" x14ac:dyDescent="0.3"/>
  <cols>
    <col min="1" max="1" width="4.58203125" style="3" customWidth="1"/>
    <col min="2" max="2" width="11.58203125" style="3" hidden="1" customWidth="1"/>
    <col min="3" max="3" width="14.4140625" style="3" bestFit="1" customWidth="1"/>
    <col min="4" max="16" width="16.75" style="3" customWidth="1"/>
    <col min="17" max="17" width="9.83203125" style="3" bestFit="1" customWidth="1"/>
    <col min="18" max="29" width="9" style="3"/>
    <col min="30" max="30" width="119.1640625" style="3" customWidth="1"/>
    <col min="31" max="16384" width="9" style="3"/>
  </cols>
  <sheetData>
    <row r="2" spans="1:30" x14ac:dyDescent="0.3">
      <c r="D2" s="6"/>
    </row>
    <row r="4" spans="1:30" s="1" customFormat="1" ht="14" x14ac:dyDescent="0.3">
      <c r="D4" s="50">
        <v>45383</v>
      </c>
      <c r="E4" s="50">
        <v>45413</v>
      </c>
      <c r="F4" s="50">
        <v>45445</v>
      </c>
      <c r="G4" s="50">
        <v>45476</v>
      </c>
      <c r="H4" s="50">
        <v>45507</v>
      </c>
      <c r="I4" s="50">
        <v>45538</v>
      </c>
      <c r="J4" s="50">
        <v>45568</v>
      </c>
      <c r="K4" s="50">
        <v>45600</v>
      </c>
      <c r="L4" s="50">
        <v>45631</v>
      </c>
      <c r="M4" s="50">
        <v>45663</v>
      </c>
      <c r="N4" s="50">
        <v>45695</v>
      </c>
      <c r="O4" s="50">
        <v>45723</v>
      </c>
      <c r="Q4" s="51"/>
      <c r="R4" s="51"/>
    </row>
    <row r="5" spans="1:30" s="1" customFormat="1" ht="14" x14ac:dyDescent="0.3">
      <c r="A5" s="52"/>
      <c r="B5" s="52"/>
      <c r="C5" s="53" t="s">
        <v>36</v>
      </c>
      <c r="D5" s="54">
        <v>5204559</v>
      </c>
      <c r="E5" s="54">
        <v>4883700</v>
      </c>
      <c r="F5" s="54">
        <v>4462006</v>
      </c>
      <c r="G5" s="54">
        <v>5063282</v>
      </c>
      <c r="H5" s="42">
        <v>5088364</v>
      </c>
      <c r="I5" s="42">
        <v>4277072</v>
      </c>
      <c r="J5" s="42">
        <v>5127094</v>
      </c>
      <c r="K5" s="42">
        <v>5514168</v>
      </c>
      <c r="L5" s="42">
        <v>5926302</v>
      </c>
      <c r="M5" s="42">
        <v>6065456</v>
      </c>
      <c r="N5" s="42">
        <v>5419160</v>
      </c>
      <c r="O5" s="42">
        <v>5782933</v>
      </c>
    </row>
    <row r="6" spans="1:30" s="1" customFormat="1" ht="14" x14ac:dyDescent="0.3">
      <c r="A6" s="52"/>
      <c r="B6" s="52"/>
      <c r="C6" s="55" t="s">
        <v>37</v>
      </c>
      <c r="D6" s="54">
        <v>6233452</v>
      </c>
      <c r="E6" s="54">
        <v>5726133</v>
      </c>
      <c r="F6" s="54">
        <v>5608750</v>
      </c>
      <c r="G6" s="54">
        <v>6317029</v>
      </c>
      <c r="H6" s="42">
        <v>6375771</v>
      </c>
      <c r="I6" s="42">
        <v>5362921</v>
      </c>
      <c r="J6" s="42">
        <v>6177496</v>
      </c>
      <c r="K6" s="42">
        <v>6768202</v>
      </c>
      <c r="L6" s="42">
        <v>7688093</v>
      </c>
      <c r="M6" s="42">
        <v>7724245</v>
      </c>
      <c r="N6" s="42">
        <v>6773149</v>
      </c>
      <c r="O6" s="42">
        <v>6559068</v>
      </c>
    </row>
    <row r="7" spans="1:30" s="1" customFormat="1" ht="14" x14ac:dyDescent="0.3">
      <c r="C7" s="29" t="s">
        <v>38</v>
      </c>
      <c r="D7" s="54">
        <v>11438011</v>
      </c>
      <c r="E7" s="54">
        <v>10609833</v>
      </c>
      <c r="F7" s="54">
        <v>10070756</v>
      </c>
      <c r="G7" s="54">
        <v>11380311</v>
      </c>
      <c r="H7" s="42">
        <v>11464135</v>
      </c>
      <c r="I7" s="42">
        <v>9639993</v>
      </c>
      <c r="J7" s="42">
        <v>11304590</v>
      </c>
      <c r="K7" s="42">
        <v>12282370</v>
      </c>
      <c r="L7" s="42">
        <v>13566382</v>
      </c>
      <c r="M7" s="42">
        <v>13789701</v>
      </c>
      <c r="N7" s="42">
        <v>12192309</v>
      </c>
      <c r="O7" s="42">
        <v>12342001</v>
      </c>
    </row>
    <row r="8" spans="1:30" x14ac:dyDescent="0.3">
      <c r="A8" s="4"/>
      <c r="B8" s="4"/>
      <c r="C8" s="4"/>
      <c r="AD8" s="6"/>
    </row>
    <row r="9" spans="1:30" x14ac:dyDescent="0.3">
      <c r="A9" s="4"/>
      <c r="B9" s="4"/>
      <c r="C9" s="4"/>
      <c r="O9" s="10"/>
    </row>
    <row r="10" spans="1:30" x14ac:dyDescent="0.3">
      <c r="P10" s="9"/>
    </row>
    <row r="11" spans="1:30" x14ac:dyDescent="0.3">
      <c r="P11" s="9"/>
    </row>
    <row r="12" spans="1:30" x14ac:dyDescent="0.3">
      <c r="P12" s="9"/>
    </row>
    <row r="41" spans="3:3" x14ac:dyDescent="0.3">
      <c r="C41" s="3" t="s">
        <v>68</v>
      </c>
    </row>
    <row r="47" spans="3:3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4" x14ac:dyDescent="0.3"/>
  <cols>
    <col min="1" max="1" width="9.1640625" customWidth="1"/>
    <col min="3" max="3" width="9.58203125" bestFit="1" customWidth="1"/>
    <col min="4" max="4" width="17.83203125" hidden="1" customWidth="1"/>
    <col min="5" max="5" width="13.58203125" style="19" customWidth="1"/>
    <col min="7" max="8" width="8.58203125" hidden="1" customWidth="1"/>
    <col min="9" max="10" width="0" hidden="1" customWidth="1"/>
  </cols>
  <sheetData>
    <row r="1" spans="1:10" s="13" customFormat="1" x14ac:dyDescent="0.3">
      <c r="A1" s="12" t="s">
        <v>39</v>
      </c>
      <c r="B1" s="12" t="s">
        <v>40</v>
      </c>
      <c r="C1" s="12" t="s">
        <v>41</v>
      </c>
      <c r="D1" s="13" t="s">
        <v>42</v>
      </c>
      <c r="E1" s="17" t="s">
        <v>43</v>
      </c>
      <c r="G1" s="13">
        <v>1</v>
      </c>
      <c r="H1" s="13" t="s">
        <v>44</v>
      </c>
      <c r="J1" s="13" t="s">
        <v>45</v>
      </c>
    </row>
    <row r="2" spans="1:10" s="13" customFormat="1" x14ac:dyDescent="0.3">
      <c r="A2" s="16">
        <f>DAY(Table1[DATE])</f>
        <v>20</v>
      </c>
      <c r="B2" s="16" t="str">
        <f>INDEX(J1:J12,MATCH(MONTH(Table1[DATE]),G1:G12,0))</f>
        <v>Apr</v>
      </c>
      <c r="C2" s="16">
        <f>YEAR(Table1[DATE])</f>
        <v>2025</v>
      </c>
      <c r="D2" s="16">
        <v>2024</v>
      </c>
      <c r="E2" s="18">
        <f>'30-Day PAX'!AE4</f>
        <v>45767</v>
      </c>
      <c r="G2" s="13">
        <v>2</v>
      </c>
      <c r="H2" s="13" t="s">
        <v>46</v>
      </c>
      <c r="J2" s="13" t="s">
        <v>47</v>
      </c>
    </row>
    <row r="3" spans="1:10" ht="52.5" hidden="1" customHeight="1" x14ac:dyDescent="0.3">
      <c r="G3">
        <v>3</v>
      </c>
      <c r="H3" t="s">
        <v>48</v>
      </c>
      <c r="J3" s="13" t="s">
        <v>49</v>
      </c>
    </row>
    <row r="4" spans="1:10" ht="36" hidden="1" customHeight="1" x14ac:dyDescent="0.3">
      <c r="A4" t="s">
        <v>50</v>
      </c>
      <c r="G4">
        <v>4</v>
      </c>
      <c r="H4" t="s">
        <v>51</v>
      </c>
      <c r="J4" s="13" t="s">
        <v>52</v>
      </c>
    </row>
    <row r="5" spans="1:10" ht="53.25" hidden="1" customHeight="1" x14ac:dyDescent="0.3">
      <c r="A5" t="s">
        <v>53</v>
      </c>
      <c r="B5" s="11" t="str">
        <f>A5&amp;$A$2&amp;VLOOKUP($A$2,$G$1:$H$31,2,0)&amp;" "&amp;$B$2&amp;" "&amp;$C$2</f>
        <v>Number of Total Passengers as of 20th Apr 2025</v>
      </c>
      <c r="G5">
        <v>5</v>
      </c>
      <c r="H5" t="s">
        <v>51</v>
      </c>
      <c r="J5" s="13" t="s">
        <v>54</v>
      </c>
    </row>
    <row r="6" spans="1:10" ht="32.25" hidden="1" customHeight="1" x14ac:dyDescent="0.3">
      <c r="A6" t="s">
        <v>55</v>
      </c>
      <c r="G6">
        <v>6</v>
      </c>
      <c r="H6" t="s">
        <v>51</v>
      </c>
      <c r="J6" s="13" t="s">
        <v>56</v>
      </c>
    </row>
    <row r="7" spans="1:10" ht="42.75" hidden="1" customHeight="1" x14ac:dyDescent="0.3">
      <c r="A7" t="s">
        <v>57</v>
      </c>
      <c r="B7" s="11" t="str">
        <f>A7&amp;$A$2&amp;VLOOKUP($A$2,$G$1:$H$31,2,0)&amp;" "&amp;$B$2&amp;" "&amp;$C$2</f>
        <v>Number of Total Flights as of 20th Apr 2025</v>
      </c>
      <c r="G7">
        <v>7</v>
      </c>
      <c r="H7" t="s">
        <v>51</v>
      </c>
      <c r="J7" s="13" t="s">
        <v>58</v>
      </c>
    </row>
    <row r="8" spans="1:10" ht="42.75" hidden="1" customHeight="1" x14ac:dyDescent="0.3">
      <c r="A8" t="s">
        <v>59</v>
      </c>
      <c r="G8">
        <v>8</v>
      </c>
      <c r="H8" t="s">
        <v>51</v>
      </c>
      <c r="J8" s="13" t="s">
        <v>60</v>
      </c>
    </row>
    <row r="9" spans="1:10" ht="26.25" hidden="1" customHeight="1" x14ac:dyDescent="0.3">
      <c r="A9" t="s">
        <v>61</v>
      </c>
      <c r="B9" s="11" t="str">
        <f>A9&amp;$A$2&amp;VLOOKUP($A$2,$G$1:$H$31,2,0)&amp;" "&amp;$B$2&amp;" "&amp;$C$2</f>
        <v>Total Passengers as of 20th Apr 2025</v>
      </c>
      <c r="G9">
        <v>9</v>
      </c>
      <c r="H9" t="s">
        <v>51</v>
      </c>
      <c r="J9" s="13" t="s">
        <v>62</v>
      </c>
    </row>
    <row r="10" spans="1:10" ht="43.5" hidden="1" customHeight="1" x14ac:dyDescent="0.3">
      <c r="A10" t="s">
        <v>63</v>
      </c>
      <c r="G10">
        <v>10</v>
      </c>
      <c r="H10" t="s">
        <v>51</v>
      </c>
      <c r="J10" s="13" t="s">
        <v>64</v>
      </c>
    </row>
    <row r="11" spans="1:10" ht="57" hidden="1" customHeight="1" x14ac:dyDescent="0.3">
      <c r="A11" t="s">
        <v>65</v>
      </c>
      <c r="B11" s="14" t="str">
        <f>A11&amp;TEXT('12-Months PAX'!$D$4,"mmmm")&amp;" "&amp;$D$2</f>
        <v>Total Passengers since April 2024</v>
      </c>
      <c r="G11">
        <v>11</v>
      </c>
      <c r="H11" t="s">
        <v>51</v>
      </c>
      <c r="J11" s="13" t="s">
        <v>66</v>
      </c>
    </row>
    <row r="12" spans="1:10" hidden="1" x14ac:dyDescent="0.3">
      <c r="G12">
        <v>12</v>
      </c>
      <c r="H12" t="s">
        <v>51</v>
      </c>
      <c r="J12" s="13" t="s">
        <v>67</v>
      </c>
    </row>
    <row r="13" spans="1:10" hidden="1" x14ac:dyDescent="0.3">
      <c r="G13">
        <v>13</v>
      </c>
      <c r="H13" t="s">
        <v>51</v>
      </c>
      <c r="J13" s="13"/>
    </row>
    <row r="14" spans="1:10" hidden="1" x14ac:dyDescent="0.3">
      <c r="G14">
        <v>14</v>
      </c>
      <c r="H14" t="s">
        <v>51</v>
      </c>
      <c r="J14" s="13"/>
    </row>
    <row r="15" spans="1:10" hidden="1" x14ac:dyDescent="0.3">
      <c r="G15">
        <v>15</v>
      </c>
      <c r="H15" t="s">
        <v>51</v>
      </c>
      <c r="J15" s="13"/>
    </row>
    <row r="16" spans="1:10" hidden="1" x14ac:dyDescent="0.3">
      <c r="G16">
        <v>16</v>
      </c>
      <c r="H16" t="s">
        <v>51</v>
      </c>
      <c r="J16" s="13"/>
    </row>
    <row r="17" spans="7:10" hidden="1" x14ac:dyDescent="0.3">
      <c r="G17">
        <v>17</v>
      </c>
      <c r="H17" t="s">
        <v>51</v>
      </c>
      <c r="J17" s="13"/>
    </row>
    <row r="18" spans="7:10" hidden="1" x14ac:dyDescent="0.3">
      <c r="G18">
        <v>18</v>
      </c>
      <c r="H18" t="s">
        <v>51</v>
      </c>
      <c r="J18" s="13"/>
    </row>
    <row r="19" spans="7:10" hidden="1" x14ac:dyDescent="0.3">
      <c r="G19">
        <v>19</v>
      </c>
      <c r="H19" t="s">
        <v>51</v>
      </c>
      <c r="J19" s="13"/>
    </row>
    <row r="20" spans="7:10" hidden="1" x14ac:dyDescent="0.3">
      <c r="G20">
        <v>20</v>
      </c>
      <c r="H20" t="s">
        <v>51</v>
      </c>
      <c r="J20" s="13"/>
    </row>
    <row r="21" spans="7:10" hidden="1" x14ac:dyDescent="0.3">
      <c r="G21">
        <v>21</v>
      </c>
      <c r="H21" t="s">
        <v>44</v>
      </c>
      <c r="J21" s="13"/>
    </row>
    <row r="22" spans="7:10" hidden="1" x14ac:dyDescent="0.3">
      <c r="G22">
        <v>22</v>
      </c>
      <c r="H22" t="s">
        <v>46</v>
      </c>
      <c r="J22" s="13"/>
    </row>
    <row r="23" spans="7:10" hidden="1" x14ac:dyDescent="0.3">
      <c r="G23">
        <v>23</v>
      </c>
      <c r="H23" t="s">
        <v>48</v>
      </c>
      <c r="J23" s="13"/>
    </row>
    <row r="24" spans="7:10" hidden="1" x14ac:dyDescent="0.3">
      <c r="G24">
        <v>24</v>
      </c>
      <c r="H24" t="s">
        <v>51</v>
      </c>
      <c r="J24" s="13"/>
    </row>
    <row r="25" spans="7:10" hidden="1" x14ac:dyDescent="0.3">
      <c r="G25">
        <v>25</v>
      </c>
      <c r="H25" t="s">
        <v>51</v>
      </c>
    </row>
    <row r="26" spans="7:10" hidden="1" x14ac:dyDescent="0.3">
      <c r="G26">
        <v>26</v>
      </c>
      <c r="H26" t="s">
        <v>51</v>
      </c>
    </row>
    <row r="27" spans="7:10" hidden="1" x14ac:dyDescent="0.3">
      <c r="G27">
        <v>27</v>
      </c>
      <c r="H27" t="s">
        <v>51</v>
      </c>
    </row>
    <row r="28" spans="7:10" hidden="1" x14ac:dyDescent="0.3">
      <c r="G28">
        <v>28</v>
      </c>
      <c r="H28" t="s">
        <v>51</v>
      </c>
    </row>
    <row r="29" spans="7:10" hidden="1" x14ac:dyDescent="0.3">
      <c r="G29">
        <v>29</v>
      </c>
      <c r="H29" t="s">
        <v>51</v>
      </c>
    </row>
    <row r="30" spans="7:10" hidden="1" x14ac:dyDescent="0.3">
      <c r="G30">
        <v>30</v>
      </c>
      <c r="H30" t="s">
        <v>51</v>
      </c>
    </row>
    <row r="31" spans="7:10" hidden="1" x14ac:dyDescent="0.3">
      <c r="G31">
        <v>31</v>
      </c>
      <c r="H31" t="s">
        <v>44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e888b3db-7650-4fb5-87c2-1adeb607d113"/>
    <ds:schemaRef ds:uri="http://schemas.openxmlformats.org/package/2006/metadata/core-properties"/>
    <ds:schemaRef ds:uri="http://schemas.microsoft.com/office/infopath/2007/PartnerControls"/>
    <ds:schemaRef ds:uri="d1f8fc93-d40b-44ac-9772-57f29c0b5a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2025-04-21T09:25:24Z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