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4\ข้อมูลให้ ITD 20250404_\"/>
    </mc:Choice>
  </mc:AlternateContent>
  <xr:revisionPtr revIDLastSave="7" documentId="6_{BA915E1F-9EF5-47CF-A70F-5C79C29B5E15}" xr6:coauthVersionLast="36" xr6:coauthVersionMax="47" xr10:uidLastSave="{03DD5EAA-8215-4E17-B046-10A369777D58}"/>
  <bookViews>
    <workbookView xWindow="-105" yWindow="-105" windowWidth="23250" windowHeight="122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AL51" i="235"/>
  <c r="E2" i="240"/>
  <c r="A2" i="240" s="1"/>
  <c r="AL50" i="236"/>
  <c r="AL49" i="236"/>
  <c r="B11" i="240"/>
  <c r="C2" i="240" l="1"/>
  <c r="AL51" i="236"/>
  <c r="AL52" i="235"/>
  <c r="B2" i="240"/>
  <c r="B5" i="240" s="1"/>
  <c r="B9" i="240" l="1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<sst xmlns="http://schemas.openxmlformats.org/spreadsheetml/2006/main" count="179" uniqueCount="69">
  <si>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</si>
  <si>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</si>
  <si>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</si>
  <si>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</si>
  <si>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</si>
  <si>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</si>
  <si>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</si>
  <si>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</si>
  <si>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</si>
  <si>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</si>
  <si>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</si>
  <si>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</si>
  <si>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</si>
  <si>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</si>
  <si>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</si>
  <si>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</si>
  <si>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</si>
  <si>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</si>
  <si>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</si>
  <si>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</si>
  <si>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</si>
  <si>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</si>
  <si>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</si>
  <si>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</si>
  <si>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</si>
  <si>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</si>
  <si>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</si>
  <si>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</si>
  <si>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</si>
  <si>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</si>
  <si>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</si>
  <si>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</si>
  <si>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</si>
  <si>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</si>
  <si>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</si>
  <si>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</si>
  <si>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</si>
  <si>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</si>
  <si>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</si>
  <si>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</si>
  <si>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</si>
  <si>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</si>
  <si>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</si>
  <si>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</si>
  <si>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</si>
  <si>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</si>
  <si>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</si>
  <si>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</si>
  <si>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</si>
  <si>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</si>
  <si>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</si>
  <si>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</si>
  <si>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</si>
  <si>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</si>
  <si>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</si>
  <si>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</si>
  <si>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</si>
  <si>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</si>
  <si>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</si>
  <si>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</si>
  <si>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</si>
  <si>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</si>
  <si>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</si>
  <si>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</si>
  <si>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</si>
  <si>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</si>
  <si>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</si>
  <si>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</si>
  <si>
    <t>* หมายเหตุ : ข้อมูลรายเดือนเป็นเพียงข้อมูลเบื้องต้น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</si>
</sst>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0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1" fillId="14" borderId="3" applyNumberFormat="0" applyAlignment="0" applyProtection="0"/>
    <xf numFmtId="164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1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7" fontId="15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7" fillId="0" borderId="0" xfId="1" applyFont="1" applyAlignment="1">
      <alignment vertical="center"/>
    </xf>
    <xf numFmtId="168" fontId="19" fillId="0" borderId="0" xfId="4" applyNumberFormat="1" applyFont="1" applyAlignment="1">
      <alignment horizontal="right" vertical="center"/>
    </xf>
    <xf numFmtId="0" fontId="20" fillId="3" borderId="2" xfId="0" applyFont="1" applyFill="1" applyBorder="1" applyAlignment="1">
      <alignment horizontal="center" vertical="center"/>
    </xf>
    <xf numFmtId="168" fontId="14" fillId="0" borderId="0" xfId="4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9" fontId="0" fillId="0" borderId="0" xfId="0" applyNumberFormat="1"/>
    <xf numFmtId="0" fontId="20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13" fillId="4" borderId="1" xfId="1" applyNumberFormat="1" applyFont="1" applyFill="1" applyBorder="1" applyAlignment="1">
      <alignment horizontal="center" vertical="center"/>
    </xf>
    <xf numFmtId="0" fontId="23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3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9" fillId="0" borderId="0" xfId="4" applyNumberFormat="1" applyFont="1" applyAlignment="1">
      <alignment horizontal="right" vertical="center"/>
    </xf>
    <xf numFmtId="14" fontId="11" fillId="0" borderId="0" xfId="1" applyNumberFormat="1" applyAlignment="1">
      <alignment vertical="center"/>
    </xf>
    <xf numFmtId="0" fontId="13" fillId="0" borderId="0" xfId="3" applyNumberFormat="1" applyFont="1" applyFill="1" applyAlignment="1">
      <alignment horizontal="left" vertical="center"/>
    </xf>
    <xf numFmtId="0" fontId="18" fillId="0" borderId="0" xfId="3" applyNumberFormat="1" applyFont="1" applyFill="1" applyAlignment="1">
      <alignment horizontal="left" vertical="center"/>
    </xf>
    <xf numFmtId="0" fontId="11" fillId="15" borderId="0" xfId="1" applyFill="1" applyAlignment="1">
      <alignment vertical="center"/>
    </xf>
    <xf numFmtId="165" fontId="20" fillId="4" borderId="2" xfId="1" applyNumberFormat="1" applyFont="1" applyFill="1" applyBorder="1" applyAlignment="1">
      <alignment horizontal="center" vertical="center"/>
    </xf>
    <xf numFmtId="165" fontId="20" fillId="5" borderId="2" xfId="1" applyNumberFormat="1" applyFont="1" applyFill="1" applyBorder="1" applyAlignment="1">
      <alignment horizontal="center" vertical="center"/>
    </xf>
    <xf numFmtId="165" fontId="20" fillId="6" borderId="2" xfId="1" applyNumberFormat="1" applyFont="1" applyFill="1" applyBorder="1" applyAlignment="1">
      <alignment horizontal="center" vertical="center"/>
    </xf>
    <xf numFmtId="166" fontId="20" fillId="7" borderId="2" xfId="1" applyNumberFormat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vertical="center"/>
    </xf>
    <xf numFmtId="3" fontId="19" fillId="0" borderId="2" xfId="4" applyNumberFormat="1" applyFont="1" applyBorder="1" applyAlignment="1">
      <alignment horizontal="right" vertical="center"/>
    </xf>
    <xf numFmtId="3" fontId="24" fillId="0" borderId="2" xfId="4" applyNumberFormat="1" applyFont="1" applyBorder="1" applyAlignment="1">
      <alignment horizontal="right" vertical="center"/>
    </xf>
    <xf numFmtId="37" fontId="24" fillId="0" borderId="2" xfId="4" applyNumberFormat="1" applyFont="1" applyBorder="1" applyAlignment="1">
      <alignment horizontal="right" vertical="center"/>
    </xf>
    <xf numFmtId="37" fontId="19" fillId="0" borderId="2" xfId="4" applyNumberFormat="1" applyFont="1" applyBorder="1" applyAlignment="1">
      <alignment horizontal="right" vertical="center"/>
    </xf>
    <xf numFmtId="3" fontId="22" fillId="0" borderId="2" xfId="0" applyNumberFormat="1" applyFont="1" applyBorder="1"/>
    <xf numFmtId="0" fontId="24" fillId="0" borderId="2" xfId="4" applyNumberFormat="1" applyFont="1" applyBorder="1" applyAlignment="1">
      <alignment horizontal="right" vertical="center"/>
    </xf>
    <xf numFmtId="0" fontId="22" fillId="0" borderId="2" xfId="4" applyNumberFormat="1" applyFont="1" applyBorder="1" applyAlignment="1">
      <alignment horizontal="right" vertical="center"/>
    </xf>
    <xf numFmtId="0" fontId="22" fillId="0" borderId="2" xfId="4" applyNumberFormat="1" applyFont="1" applyFill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/>
    </xf>
    <xf numFmtId="3" fontId="24" fillId="0" borderId="2" xfId="0" applyNumberFormat="1" applyFont="1" applyBorder="1"/>
    <xf numFmtId="0" fontId="25" fillId="15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168" fontId="26" fillId="0" borderId="2" xfId="1" applyNumberFormat="1" applyFont="1" applyBorder="1" applyAlignment="1">
      <alignment vertical="center"/>
    </xf>
    <xf numFmtId="0" fontId="20" fillId="8" borderId="4" xfId="1" applyFont="1" applyFill="1" applyBorder="1" applyAlignment="1">
      <alignment vertical="center"/>
    </xf>
    <xf numFmtId="0" fontId="20" fillId="9" borderId="4" xfId="1" applyFont="1" applyFill="1" applyBorder="1" applyAlignment="1">
      <alignment vertical="center"/>
    </xf>
    <xf numFmtId="167" fontId="5" fillId="15" borderId="0" xfId="3" applyNumberFormat="1" applyFont="1" applyFill="1" applyBorder="1" applyAlignment="1">
      <alignment vertical="center"/>
    </xf>
    <xf numFmtId="167" fontId="5" fillId="15" borderId="0" xfId="3" applyNumberFormat="1" applyFont="1" applyFill="1" applyAlignment="1">
      <alignment vertical="center"/>
    </xf>
    <xf numFmtId="167" fontId="5" fillId="0" borderId="0" xfId="3" applyNumberFormat="1" applyFont="1" applyFill="1" applyAlignment="1">
      <alignment vertical="center"/>
    </xf>
    <xf numFmtId="165" fontId="27" fillId="4" borderId="1" xfId="1" applyNumberFormat="1" applyFont="1" applyFill="1" applyBorder="1" applyAlignment="1">
      <alignment horizontal="center" vertical="center"/>
    </xf>
    <xf numFmtId="0" fontId="20" fillId="2" borderId="2" xfId="3" applyNumberFormat="1" applyFont="1" applyFill="1" applyBorder="1" applyAlignment="1">
      <alignment horizontal="left" vertical="center"/>
    </xf>
    <xf numFmtId="0" fontId="4" fillId="11" borderId="2" xfId="3" applyNumberFormat="1" applyFont="1" applyFill="1" applyBorder="1" applyAlignment="1">
      <alignment horizontal="left" vertical="center"/>
    </xf>
    <xf numFmtId="170" fontId="27" fillId="4" borderId="2" xfId="1" applyNumberFormat="1" applyFont="1" applyFill="1" applyBorder="1" applyAlignment="1">
      <alignment horizontal="center" vertical="center"/>
    </xf>
    <xf numFmtId="0" fontId="26" fillId="0" borderId="0" xfId="1" applyFont="1" applyAlignment="1">
      <alignment vertical="center"/>
    </xf>
    <xf numFmtId="167" fontId="4" fillId="0" borderId="0" xfId="3" applyNumberFormat="1" applyFont="1" applyAlignment="1">
      <alignment vertical="center"/>
    </xf>
    <xf numFmtId="0" fontId="4" fillId="12" borderId="2" xfId="3" applyNumberFormat="1" applyFont="1" applyFill="1" applyBorder="1" applyAlignment="1">
      <alignment vertical="center"/>
    </xf>
    <xf numFmtId="168" fontId="26" fillId="0" borderId="2" xfId="4" applyNumberFormat="1" applyFont="1" applyBorder="1" applyAlignment="1">
      <alignment vertical="center"/>
    </xf>
    <xf numFmtId="0" fontId="20" fillId="8" borderId="2" xfId="3" applyNumberFormat="1" applyFont="1" applyFill="1" applyBorder="1" applyAlignment="1">
      <alignment vertical="center"/>
    </xf>
    <xf numFmtId="167" fontId="4" fillId="0" borderId="2" xfId="3" applyNumberFormat="1" applyFont="1" applyBorder="1" applyAlignment="1">
      <alignment vertical="center"/>
    </xf>
    <xf numFmtId="167" fontId="4" fillId="0" borderId="2" xfId="3" applyNumberFormat="1" applyFont="1" applyFill="1" applyBorder="1" applyAlignment="1">
      <alignment vertical="center"/>
    </xf>
    <xf numFmtId="0" fontId="11" fillId="10" borderId="2" xfId="1" applyFill="1" applyBorder="1" applyAlignment="1">
      <alignment vertical="center"/>
    </xf>
    <xf numFmtId="0" fontId="11" fillId="0" borderId="2" xfId="1" applyBorder="1" applyAlignment="1">
      <alignment vertical="center"/>
    </xf>
    <xf numFmtId="0" fontId="11" fillId="0" borderId="4" xfId="1" applyBorder="1" applyAlignment="1">
      <alignment vertical="center"/>
    </xf>
    <xf numFmtId="168" fontId="3" fillId="0" borderId="2" xfId="4" applyNumberFormat="1" applyFont="1" applyBorder="1" applyAlignment="1">
      <alignment horizontal="left" vertical="center"/>
    </xf>
  </cellXfs>
  <cellStyles count="32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2 5" xfId="28" xr:uid="{E773E688-EF9D-4B7B-B4E8-BA6F2CE89611}"/>
    <cellStyle name="Comma 2 6" xfId="31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Comma 7" xfId="27" xr:uid="{00000000-0005-0000-0000-000046000000}"/>
    <cellStyle name="Comma 8" xfId="30" xr:uid="{00000000-0005-0000-0000-000049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Normal 7" xfId="26" xr:uid="{00000000-0005-0000-0000-000048000000}"/>
    <cellStyle name="Normal 8" xfId="29" xr:uid="{00000000-0005-0000-0000-00004B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4th Apr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138098</c:v>
                </c:pt>
                <c:pt idx="1">
                  <c:v>32400</c:v>
                </c:pt>
                <c:pt idx="2">
                  <c:v>28873</c:v>
                </c:pt>
                <c:pt idx="3">
                  <c:v>5580</c:v>
                </c:pt>
                <c:pt idx="4">
                  <c:v>663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1255</c:v>
                </c:pt>
                <c:pt idx="30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33084</c:v>
                </c:pt>
                <c:pt idx="1">
                  <c:v>58920</c:v>
                </c:pt>
                <c:pt idx="2">
                  <c:v>20142</c:v>
                </c:pt>
                <c:pt idx="3">
                  <c:v>17034</c:v>
                </c:pt>
                <c:pt idx="4">
                  <c:v>9832</c:v>
                </c:pt>
                <c:pt idx="5">
                  <c:v>5671</c:v>
                </c:pt>
                <c:pt idx="6">
                  <c:v>656</c:v>
                </c:pt>
                <c:pt idx="7">
                  <c:v>131</c:v>
                </c:pt>
                <c:pt idx="8">
                  <c:v>0</c:v>
                </c:pt>
                <c:pt idx="9">
                  <c:v>6625</c:v>
                </c:pt>
                <c:pt idx="10">
                  <c:v>5028</c:v>
                </c:pt>
                <c:pt idx="11">
                  <c:v>868</c:v>
                </c:pt>
                <c:pt idx="12">
                  <c:v>1626</c:v>
                </c:pt>
                <c:pt idx="13">
                  <c:v>1253</c:v>
                </c:pt>
                <c:pt idx="14">
                  <c:v>3885</c:v>
                </c:pt>
                <c:pt idx="15">
                  <c:v>345</c:v>
                </c:pt>
                <c:pt idx="16">
                  <c:v>1242</c:v>
                </c:pt>
                <c:pt idx="17">
                  <c:v>686</c:v>
                </c:pt>
                <c:pt idx="18">
                  <c:v>1466</c:v>
                </c:pt>
                <c:pt idx="19">
                  <c:v>1267</c:v>
                </c:pt>
                <c:pt idx="20">
                  <c:v>313</c:v>
                </c:pt>
                <c:pt idx="21">
                  <c:v>523</c:v>
                </c:pt>
                <c:pt idx="22">
                  <c:v>1240</c:v>
                </c:pt>
                <c:pt idx="23">
                  <c:v>4316</c:v>
                </c:pt>
                <c:pt idx="24">
                  <c:v>157</c:v>
                </c:pt>
                <c:pt idx="25">
                  <c:v>6235</c:v>
                </c:pt>
                <c:pt idx="26">
                  <c:v>3947</c:v>
                </c:pt>
                <c:pt idx="27">
                  <c:v>214</c:v>
                </c:pt>
                <c:pt idx="28">
                  <c:v>187</c:v>
                </c:pt>
                <c:pt idx="29">
                  <c:v>6910</c:v>
                </c:pt>
                <c:pt idx="30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4th Apr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756</c:v>
                </c:pt>
                <c:pt idx="1">
                  <c:v>228</c:v>
                </c:pt>
                <c:pt idx="2">
                  <c:v>152</c:v>
                </c:pt>
                <c:pt idx="3">
                  <c:v>43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244</c:v>
                </c:pt>
                <c:pt idx="1">
                  <c:v>381</c:v>
                </c:pt>
                <c:pt idx="2">
                  <c:v>147</c:v>
                </c:pt>
                <c:pt idx="3">
                  <c:v>128</c:v>
                </c:pt>
                <c:pt idx="4">
                  <c:v>58</c:v>
                </c:pt>
                <c:pt idx="5">
                  <c:v>38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46</c:v>
                </c:pt>
                <c:pt idx="10">
                  <c:v>32</c:v>
                </c:pt>
                <c:pt idx="11">
                  <c:v>6</c:v>
                </c:pt>
                <c:pt idx="12">
                  <c:v>10</c:v>
                </c:pt>
                <c:pt idx="13">
                  <c:v>8</c:v>
                </c:pt>
                <c:pt idx="14">
                  <c:v>26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30</c:v>
                </c:pt>
                <c:pt idx="24">
                  <c:v>1</c:v>
                </c:pt>
                <c:pt idx="25">
                  <c:v>42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4th Apr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45722</c:v>
                </c:pt>
                <c:pt idx="1">
                  <c:v>45723</c:v>
                </c:pt>
                <c:pt idx="2">
                  <c:v>45724</c:v>
                </c:pt>
                <c:pt idx="3">
                  <c:v>45725</c:v>
                </c:pt>
                <c:pt idx="4">
                  <c:v>45726</c:v>
                </c:pt>
                <c:pt idx="5">
                  <c:v>45727</c:v>
                </c:pt>
                <c:pt idx="6">
                  <c:v>45728</c:v>
                </c:pt>
                <c:pt idx="7">
                  <c:v>45729</c:v>
                </c:pt>
                <c:pt idx="8">
                  <c:v>45730</c:v>
                </c:pt>
                <c:pt idx="9">
                  <c:v>45731</c:v>
                </c:pt>
                <c:pt idx="10">
                  <c:v>45732</c:v>
                </c:pt>
                <c:pt idx="11">
                  <c:v>45733</c:v>
                </c:pt>
                <c:pt idx="12">
                  <c:v>45734</c:v>
                </c:pt>
                <c:pt idx="13">
                  <c:v>45735</c:v>
                </c:pt>
                <c:pt idx="14">
                  <c:v>45736</c:v>
                </c:pt>
                <c:pt idx="15">
                  <c:v>45737</c:v>
                </c:pt>
                <c:pt idx="16">
                  <c:v>45738</c:v>
                </c:pt>
                <c:pt idx="17">
                  <c:v>45739</c:v>
                </c:pt>
                <c:pt idx="18">
                  <c:v>45740</c:v>
                </c:pt>
                <c:pt idx="19">
                  <c:v>45741</c:v>
                </c:pt>
                <c:pt idx="20">
                  <c:v>45742</c:v>
                </c:pt>
                <c:pt idx="21">
                  <c:v>45743</c:v>
                </c:pt>
                <c:pt idx="22">
                  <c:v>45744</c:v>
                </c:pt>
                <c:pt idx="23">
                  <c:v>45745</c:v>
                </c:pt>
                <c:pt idx="24">
                  <c:v>45746</c:v>
                </c:pt>
                <c:pt idx="25">
                  <c:v>45747</c:v>
                </c:pt>
                <c:pt idx="26">
                  <c:v>45748</c:v>
                </c:pt>
                <c:pt idx="27">
                  <c:v>45749</c:v>
                </c:pt>
                <c:pt idx="28">
                  <c:v>45750</c:v>
                </c:pt>
                <c:pt idx="29">
                  <c:v>45751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389886</c:v>
                </c:pt>
                <c:pt idx="1">
                  <c:v>412714</c:v>
                </c:pt>
                <c:pt idx="2">
                  <c:v>405680</c:v>
                </c:pt>
                <c:pt idx="3">
                  <c:v>418042</c:v>
                </c:pt>
                <c:pt idx="4">
                  <c:v>408253</c:v>
                </c:pt>
                <c:pt idx="5">
                  <c:v>377171</c:v>
                </c:pt>
                <c:pt idx="6">
                  <c:v>381546</c:v>
                </c:pt>
                <c:pt idx="7">
                  <c:v>377440</c:v>
                </c:pt>
                <c:pt idx="8">
                  <c:v>414646</c:v>
                </c:pt>
                <c:pt idx="9">
                  <c:v>411038</c:v>
                </c:pt>
                <c:pt idx="10">
                  <c:v>420822</c:v>
                </c:pt>
                <c:pt idx="11">
                  <c:v>396431</c:v>
                </c:pt>
                <c:pt idx="12">
                  <c:v>373616</c:v>
                </c:pt>
                <c:pt idx="13">
                  <c:v>376749</c:v>
                </c:pt>
                <c:pt idx="14">
                  <c:v>390388</c:v>
                </c:pt>
                <c:pt idx="15">
                  <c:v>409889</c:v>
                </c:pt>
                <c:pt idx="16">
                  <c:v>399332</c:v>
                </c:pt>
                <c:pt idx="17">
                  <c:v>409819</c:v>
                </c:pt>
                <c:pt idx="18">
                  <c:v>391582</c:v>
                </c:pt>
                <c:pt idx="19">
                  <c:v>375045</c:v>
                </c:pt>
                <c:pt idx="20">
                  <c:v>384260</c:v>
                </c:pt>
                <c:pt idx="21">
                  <c:v>395078</c:v>
                </c:pt>
                <c:pt idx="22">
                  <c:v>409350</c:v>
                </c:pt>
                <c:pt idx="23">
                  <c:v>419805</c:v>
                </c:pt>
                <c:pt idx="24">
                  <c:v>408922</c:v>
                </c:pt>
                <c:pt idx="25">
                  <c:v>393913</c:v>
                </c:pt>
                <c:pt idx="26">
                  <c:v>375284</c:v>
                </c:pt>
                <c:pt idx="27">
                  <c:v>376817</c:v>
                </c:pt>
                <c:pt idx="28">
                  <c:v>390493</c:v>
                </c:pt>
                <c:pt idx="29">
                  <c:v>403306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45722</c:v>
                </c:pt>
                <c:pt idx="1">
                  <c:v>45723</c:v>
                </c:pt>
                <c:pt idx="2">
                  <c:v>45724</c:v>
                </c:pt>
                <c:pt idx="3">
                  <c:v>45725</c:v>
                </c:pt>
                <c:pt idx="4">
                  <c:v>45726</c:v>
                </c:pt>
                <c:pt idx="5">
                  <c:v>45727</c:v>
                </c:pt>
                <c:pt idx="6">
                  <c:v>45728</c:v>
                </c:pt>
                <c:pt idx="7">
                  <c:v>45729</c:v>
                </c:pt>
                <c:pt idx="8">
                  <c:v>45730</c:v>
                </c:pt>
                <c:pt idx="9">
                  <c:v>45731</c:v>
                </c:pt>
                <c:pt idx="10">
                  <c:v>45732</c:v>
                </c:pt>
                <c:pt idx="11">
                  <c:v>45733</c:v>
                </c:pt>
                <c:pt idx="12">
                  <c:v>45734</c:v>
                </c:pt>
                <c:pt idx="13">
                  <c:v>45735</c:v>
                </c:pt>
                <c:pt idx="14">
                  <c:v>45736</c:v>
                </c:pt>
                <c:pt idx="15">
                  <c:v>45737</c:v>
                </c:pt>
                <c:pt idx="16">
                  <c:v>45738</c:v>
                </c:pt>
                <c:pt idx="17">
                  <c:v>45739</c:v>
                </c:pt>
                <c:pt idx="18">
                  <c:v>45740</c:v>
                </c:pt>
                <c:pt idx="19">
                  <c:v>45741</c:v>
                </c:pt>
                <c:pt idx="20">
                  <c:v>45742</c:v>
                </c:pt>
                <c:pt idx="21">
                  <c:v>45743</c:v>
                </c:pt>
                <c:pt idx="22">
                  <c:v>45744</c:v>
                </c:pt>
                <c:pt idx="23">
                  <c:v>45745</c:v>
                </c:pt>
                <c:pt idx="24">
                  <c:v>45746</c:v>
                </c:pt>
                <c:pt idx="25">
                  <c:v>45747</c:v>
                </c:pt>
                <c:pt idx="26">
                  <c:v>45748</c:v>
                </c:pt>
                <c:pt idx="27">
                  <c:v>45749</c:v>
                </c:pt>
                <c:pt idx="28">
                  <c:v>45750</c:v>
                </c:pt>
                <c:pt idx="29">
                  <c:v>45751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184329</c:v>
                </c:pt>
                <c:pt idx="1">
                  <c:v>195620</c:v>
                </c:pt>
                <c:pt idx="2">
                  <c:v>188128</c:v>
                </c:pt>
                <c:pt idx="3">
                  <c:v>193628</c:v>
                </c:pt>
                <c:pt idx="4">
                  <c:v>192653</c:v>
                </c:pt>
                <c:pt idx="5">
                  <c:v>176150</c:v>
                </c:pt>
                <c:pt idx="6">
                  <c:v>178220</c:v>
                </c:pt>
                <c:pt idx="7">
                  <c:v>177591</c:v>
                </c:pt>
                <c:pt idx="8">
                  <c:v>196549</c:v>
                </c:pt>
                <c:pt idx="9">
                  <c:v>185737</c:v>
                </c:pt>
                <c:pt idx="10">
                  <c:v>194479</c:v>
                </c:pt>
                <c:pt idx="11">
                  <c:v>189931</c:v>
                </c:pt>
                <c:pt idx="12">
                  <c:v>176463</c:v>
                </c:pt>
                <c:pt idx="13">
                  <c:v>178719</c:v>
                </c:pt>
                <c:pt idx="14">
                  <c:v>183719</c:v>
                </c:pt>
                <c:pt idx="15">
                  <c:v>198555</c:v>
                </c:pt>
                <c:pt idx="16">
                  <c:v>183662</c:v>
                </c:pt>
                <c:pt idx="17">
                  <c:v>188978</c:v>
                </c:pt>
                <c:pt idx="18">
                  <c:v>188657</c:v>
                </c:pt>
                <c:pt idx="19">
                  <c:v>179997</c:v>
                </c:pt>
                <c:pt idx="20">
                  <c:v>183288</c:v>
                </c:pt>
                <c:pt idx="21">
                  <c:v>190254</c:v>
                </c:pt>
                <c:pt idx="22">
                  <c:v>191787</c:v>
                </c:pt>
                <c:pt idx="23">
                  <c:v>195150</c:v>
                </c:pt>
                <c:pt idx="24">
                  <c:v>199472</c:v>
                </c:pt>
                <c:pt idx="25">
                  <c:v>197038</c:v>
                </c:pt>
                <c:pt idx="26">
                  <c:v>184906</c:v>
                </c:pt>
                <c:pt idx="27">
                  <c:v>183260</c:v>
                </c:pt>
                <c:pt idx="28">
                  <c:v>188385</c:v>
                </c:pt>
                <c:pt idx="29">
                  <c:v>194054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45722</c:v>
                </c:pt>
                <c:pt idx="1">
                  <c:v>45723</c:v>
                </c:pt>
                <c:pt idx="2">
                  <c:v>45724</c:v>
                </c:pt>
                <c:pt idx="3">
                  <c:v>45725</c:v>
                </c:pt>
                <c:pt idx="4">
                  <c:v>45726</c:v>
                </c:pt>
                <c:pt idx="5">
                  <c:v>45727</c:v>
                </c:pt>
                <c:pt idx="6">
                  <c:v>45728</c:v>
                </c:pt>
                <c:pt idx="7">
                  <c:v>45729</c:v>
                </c:pt>
                <c:pt idx="8">
                  <c:v>45730</c:v>
                </c:pt>
                <c:pt idx="9">
                  <c:v>45731</c:v>
                </c:pt>
                <c:pt idx="10">
                  <c:v>45732</c:v>
                </c:pt>
                <c:pt idx="11">
                  <c:v>45733</c:v>
                </c:pt>
                <c:pt idx="12">
                  <c:v>45734</c:v>
                </c:pt>
                <c:pt idx="13">
                  <c:v>45735</c:v>
                </c:pt>
                <c:pt idx="14">
                  <c:v>45736</c:v>
                </c:pt>
                <c:pt idx="15">
                  <c:v>45737</c:v>
                </c:pt>
                <c:pt idx="16">
                  <c:v>45738</c:v>
                </c:pt>
                <c:pt idx="17">
                  <c:v>45739</c:v>
                </c:pt>
                <c:pt idx="18">
                  <c:v>45740</c:v>
                </c:pt>
                <c:pt idx="19">
                  <c:v>45741</c:v>
                </c:pt>
                <c:pt idx="20">
                  <c:v>45742</c:v>
                </c:pt>
                <c:pt idx="21">
                  <c:v>45743</c:v>
                </c:pt>
                <c:pt idx="22">
                  <c:v>45744</c:v>
                </c:pt>
                <c:pt idx="23">
                  <c:v>45745</c:v>
                </c:pt>
                <c:pt idx="24">
                  <c:v>45746</c:v>
                </c:pt>
                <c:pt idx="25">
                  <c:v>45747</c:v>
                </c:pt>
                <c:pt idx="26">
                  <c:v>45748</c:v>
                </c:pt>
                <c:pt idx="27">
                  <c:v>45749</c:v>
                </c:pt>
                <c:pt idx="28">
                  <c:v>45750</c:v>
                </c:pt>
                <c:pt idx="29">
                  <c:v>45751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205557</c:v>
                </c:pt>
                <c:pt idx="1">
                  <c:v>217094</c:v>
                </c:pt>
                <c:pt idx="2">
                  <c:v>217552</c:v>
                </c:pt>
                <c:pt idx="3">
                  <c:v>224414</c:v>
                </c:pt>
                <c:pt idx="4">
                  <c:v>215600</c:v>
                </c:pt>
                <c:pt idx="5">
                  <c:v>201021</c:v>
                </c:pt>
                <c:pt idx="6">
                  <c:v>203326</c:v>
                </c:pt>
                <c:pt idx="7">
                  <c:v>199849</c:v>
                </c:pt>
                <c:pt idx="8">
                  <c:v>218097</c:v>
                </c:pt>
                <c:pt idx="9">
                  <c:v>225301</c:v>
                </c:pt>
                <c:pt idx="10">
                  <c:v>226343</c:v>
                </c:pt>
                <c:pt idx="11">
                  <c:v>206500</c:v>
                </c:pt>
                <c:pt idx="12">
                  <c:v>197153</c:v>
                </c:pt>
                <c:pt idx="13">
                  <c:v>198030</c:v>
                </c:pt>
                <c:pt idx="14">
                  <c:v>206669</c:v>
                </c:pt>
                <c:pt idx="15">
                  <c:v>211334</c:v>
                </c:pt>
                <c:pt idx="16">
                  <c:v>215670</c:v>
                </c:pt>
                <c:pt idx="17">
                  <c:v>220841</c:v>
                </c:pt>
                <c:pt idx="18">
                  <c:v>202925</c:v>
                </c:pt>
                <c:pt idx="19">
                  <c:v>195048</c:v>
                </c:pt>
                <c:pt idx="20">
                  <c:v>200972</c:v>
                </c:pt>
                <c:pt idx="21">
                  <c:v>204824</c:v>
                </c:pt>
                <c:pt idx="22">
                  <c:v>217563</c:v>
                </c:pt>
                <c:pt idx="23">
                  <c:v>224655</c:v>
                </c:pt>
                <c:pt idx="24">
                  <c:v>209450</c:v>
                </c:pt>
                <c:pt idx="25">
                  <c:v>196875</c:v>
                </c:pt>
                <c:pt idx="26">
                  <c:v>190378</c:v>
                </c:pt>
                <c:pt idx="27">
                  <c:v>193557</c:v>
                </c:pt>
                <c:pt idx="28">
                  <c:v>202108</c:v>
                </c:pt>
                <c:pt idx="29">
                  <c:v>209252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800618079657E-2"/>
                  <c:y val="-5.142131509937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11438011</c:v>
                </c:pt>
                <c:pt idx="1">
                  <c:v>10609833</c:v>
                </c:pt>
                <c:pt idx="2">
                  <c:v>10070756</c:v>
                </c:pt>
                <c:pt idx="3">
                  <c:v>11380311</c:v>
                </c:pt>
                <c:pt idx="4">
                  <c:v>11464135</c:v>
                </c:pt>
                <c:pt idx="5">
                  <c:v>9639993</c:v>
                </c:pt>
                <c:pt idx="6">
                  <c:v>11304590</c:v>
                </c:pt>
                <c:pt idx="7">
                  <c:v>12282370</c:v>
                </c:pt>
                <c:pt idx="8">
                  <c:v>13566382</c:v>
                </c:pt>
                <c:pt idx="9">
                  <c:v>13789701</c:v>
                </c:pt>
                <c:pt idx="10">
                  <c:v>12192309</c:v>
                </c:pt>
                <c:pt idx="11">
                  <c:v>12342001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5204559</c:v>
                </c:pt>
                <c:pt idx="1">
                  <c:v>4883700</c:v>
                </c:pt>
                <c:pt idx="2">
                  <c:v>4462006</c:v>
                </c:pt>
                <c:pt idx="3">
                  <c:v>5063282</c:v>
                </c:pt>
                <c:pt idx="4">
                  <c:v>5088364</c:v>
                </c:pt>
                <c:pt idx="5">
                  <c:v>4277072</c:v>
                </c:pt>
                <c:pt idx="6">
                  <c:v>5127094</c:v>
                </c:pt>
                <c:pt idx="7">
                  <c:v>5514168</c:v>
                </c:pt>
                <c:pt idx="8">
                  <c:v>5926302</c:v>
                </c:pt>
                <c:pt idx="9">
                  <c:v>6065456</c:v>
                </c:pt>
                <c:pt idx="10">
                  <c:v>5419160</c:v>
                </c:pt>
                <c:pt idx="11">
                  <c:v>5782933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6233452</c:v>
                </c:pt>
                <c:pt idx="1">
                  <c:v>5726133</c:v>
                </c:pt>
                <c:pt idx="2">
                  <c:v>5608750</c:v>
                </c:pt>
                <c:pt idx="3">
                  <c:v>6317029</c:v>
                </c:pt>
                <c:pt idx="4">
                  <c:v>6375771</c:v>
                </c:pt>
                <c:pt idx="5">
                  <c:v>5362921</c:v>
                </c:pt>
                <c:pt idx="6">
                  <c:v>6177496</c:v>
                </c:pt>
                <c:pt idx="7">
                  <c:v>6768202</c:v>
                </c:pt>
                <c:pt idx="8">
                  <c:v>7688093</c:v>
                </c:pt>
                <c:pt idx="9">
                  <c:v>7724245</c:v>
                </c:pt>
                <c:pt idx="10">
                  <c:v>6773149</c:v>
                </c:pt>
                <c:pt idx="11">
                  <c:v>6559068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958609</xdr:colOff>
      <xdr:row>8</xdr:row>
      <xdr:rowOff>4300</xdr:rowOff>
    </xdr:from>
    <xdr:to>
      <xdr:col>28</xdr:col>
      <xdr:colOff>292856</xdr:colOff>
      <xdr:row>42</xdr:row>
      <xdr:rowOff>79955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2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5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24"/>
    </row>
    <row r="31" spans="1:39" ht="14.25" hidden="1" customHeight="1">
      <c r="A31" s="24"/>
      <c r="B31" s="61" t="s">
        <v>0</v>
      </c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8"/>
      <c r="N31" s="58"/>
      <c r="O31" s="57"/>
      <c r="P31" s="57"/>
      <c r="Q31" s="57"/>
      <c r="R31" s="57"/>
      <c r="S31" s="57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24"/>
    </row>
    <row r="32" spans="1:39" hidden="1">
      <c r="A32" s="24"/>
      <c r="B32" s="61" t="s">
        <v>3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24"/>
    </row>
    <row r="33" spans="1:39" hidden="1">
      <c r="A33" s="24"/>
      <c r="B33" s="61" t="s">
        <v>1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24"/>
    </row>
    <row r="34" spans="1:39" hidden="1">
      <c r="A34" s="24"/>
      <c r="B34" s="61" t="s">
        <v>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24"/>
    </row>
    <row r="35" spans="1:39" hidden="1">
      <c r="A35" s="24"/>
      <c r="B35" s="61" t="s">
        <v>4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24"/>
    </row>
    <row r="36" spans="1:39" hidden="1">
      <c r="A36" s="24"/>
      <c r="B36" s="61" t="s">
        <v>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24"/>
    </row>
    <row r="37" spans="1:39" hidden="1">
      <c r="A37" s="24"/>
      <c r="B37" s="61" t="s">
        <v>6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24"/>
    </row>
    <row r="38" spans="1:39" hidden="1">
      <c r="A38" s="24"/>
      <c r="B38" s="61" t="s">
        <v>7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24"/>
    </row>
    <row r="39" spans="1:39" hidden="1">
      <c r="A39" s="24"/>
      <c r="B39" s="61" t="s">
        <v>8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24"/>
    </row>
    <row r="40" spans="1:39" hidden="1">
      <c r="A40" s="24"/>
      <c r="B40" s="61" t="s">
        <v>9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24"/>
    </row>
    <row r="41" spans="1:39" hidden="1">
      <c r="A41" s="24"/>
      <c r="B41" s="61" t="s">
        <v>10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24"/>
    </row>
    <row r="42" spans="1:39" hidden="1">
      <c r="A42" s="24"/>
      <c r="B42" s="61" t="s">
        <v>11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24"/>
    </row>
    <row r="43" spans="1:39" hidden="1">
      <c r="A43" s="24"/>
      <c r="B43" s="61" t="s">
        <v>12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24"/>
    </row>
    <row r="44" spans="1:39" hidden="1">
      <c r="A44" s="24"/>
      <c r="B44" s="61" t="s">
        <v>13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24"/>
    </row>
    <row r="45" spans="1:39" hidden="1">
      <c r="A45" s="24"/>
      <c r="B45" s="61" t="s">
        <v>14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24"/>
    </row>
    <row r="46" spans="1:39" hidden="1">
      <c r="A46" s="24"/>
      <c r="B46" s="61" t="s">
        <v>15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24"/>
    </row>
    <row r="47" spans="1:39" hidden="1">
      <c r="A47" s="24"/>
      <c r="B47" s="61" t="s">
        <v>16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24"/>
    </row>
    <row r="48" spans="1:39" hidden="1">
      <c r="A48" s="24"/>
      <c r="B48" s="61" t="s">
        <v>17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24">
        <v>1078</v>
      </c>
    </row>
    <row r="49" spans="1:39" hidden="1">
      <c r="A49" s="24"/>
      <c r="B49" s="61" t="s">
        <v>18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24">
        <v>1115</v>
      </c>
    </row>
    <row r="50" spans="1:39">
      <c r="A50" s="24"/>
      <c r="B50" s="43" t="s">
        <v>36</v>
      </c>
      <c r="C50" s="34">
        <v>33084</v>
      </c>
      <c r="D50" s="34">
        <v>5671</v>
      </c>
      <c r="E50" s="34">
        <v>17034</v>
      </c>
      <c r="F50" s="34">
        <v>58920</v>
      </c>
      <c r="G50" s="34">
        <v>9832</v>
      </c>
      <c r="H50" s="34">
        <v>20142</v>
      </c>
      <c r="I50" s="34">
        <v>656</v>
      </c>
      <c r="J50" s="34">
        <v>0</v>
      </c>
      <c r="K50" s="34">
        <v>131</v>
      </c>
      <c r="L50" s="34">
        <v>0</v>
      </c>
      <c r="M50" s="34">
        <v>6625</v>
      </c>
      <c r="N50" s="34">
        <v>5028</v>
      </c>
      <c r="O50" s="34">
        <v>868</v>
      </c>
      <c r="P50" s="34">
        <v>1626</v>
      </c>
      <c r="Q50" s="34">
        <v>1253</v>
      </c>
      <c r="R50" s="34">
        <v>0</v>
      </c>
      <c r="S50" s="34">
        <v>3885</v>
      </c>
      <c r="T50" s="34">
        <v>345</v>
      </c>
      <c r="U50" s="34">
        <v>1242</v>
      </c>
      <c r="V50" s="34">
        <v>686</v>
      </c>
      <c r="W50" s="34">
        <v>0</v>
      </c>
      <c r="X50" s="34">
        <v>1466</v>
      </c>
      <c r="Y50" s="34">
        <v>1267</v>
      </c>
      <c r="Z50" s="34">
        <v>313</v>
      </c>
      <c r="AA50" s="34">
        <v>523</v>
      </c>
      <c r="AB50" s="34">
        <v>1240</v>
      </c>
      <c r="AC50" s="34">
        <v>4316</v>
      </c>
      <c r="AD50" s="34">
        <v>157</v>
      </c>
      <c r="AE50" s="34">
        <v>6235</v>
      </c>
      <c r="AF50" s="34">
        <v>3947</v>
      </c>
      <c r="AG50" s="34">
        <v>0</v>
      </c>
      <c r="AH50" s="34">
        <v>214</v>
      </c>
      <c r="AI50" s="34">
        <v>187</v>
      </c>
      <c r="AJ50" s="34">
        <v>6910</v>
      </c>
      <c r="AK50" s="34">
        <v>251</v>
      </c>
      <c r="AL50" s="30">
        <f>SUM(C50:AK50)</f>
        <v>194054</v>
      </c>
      <c r="AM50" s="24"/>
    </row>
    <row r="51" spans="1:39">
      <c r="A51" s="24"/>
      <c r="B51" s="44" t="s">
        <v>37</v>
      </c>
      <c r="C51" s="34">
        <v>138098</v>
      </c>
      <c r="D51" s="34">
        <v>0</v>
      </c>
      <c r="E51" s="34">
        <v>5580</v>
      </c>
      <c r="F51" s="34">
        <v>32400</v>
      </c>
      <c r="G51" s="34">
        <v>663</v>
      </c>
      <c r="H51" s="34">
        <v>28873</v>
      </c>
      <c r="I51" s="34">
        <v>0</v>
      </c>
      <c r="J51" s="34">
        <v>0</v>
      </c>
      <c r="K51" s="34">
        <v>0</v>
      </c>
      <c r="L51" s="34">
        <v>0</v>
      </c>
      <c r="M51" s="34">
        <v>1843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1255</v>
      </c>
      <c r="AK51" s="34">
        <v>540</v>
      </c>
      <c r="AL51" s="30">
        <f t="shared" ref="AL51" si="0">SUM(C51:AK51)</f>
        <v>209252</v>
      </c>
      <c r="AM51" s="24"/>
    </row>
    <row r="52" spans="1:39">
      <c r="A52" s="24"/>
      <c r="B52" s="61" t="s">
        <v>35</v>
      </c>
      <c r="C52" s="39">
        <v>171182</v>
      </c>
      <c r="D52" s="39">
        <v>5671</v>
      </c>
      <c r="E52" s="39">
        <v>22614</v>
      </c>
      <c r="F52" s="39">
        <v>91320</v>
      </c>
      <c r="G52" s="39">
        <v>10495</v>
      </c>
      <c r="H52" s="39">
        <v>49015</v>
      </c>
      <c r="I52" s="39">
        <v>656</v>
      </c>
      <c r="J52" s="39">
        <v>0</v>
      </c>
      <c r="K52" s="39">
        <v>131</v>
      </c>
      <c r="L52" s="39">
        <v>0</v>
      </c>
      <c r="M52" s="39">
        <v>8468</v>
      </c>
      <c r="N52" s="39">
        <v>5028</v>
      </c>
      <c r="O52" s="39">
        <v>868</v>
      </c>
      <c r="P52" s="39">
        <v>1626</v>
      </c>
      <c r="Q52" s="39">
        <v>1253</v>
      </c>
      <c r="R52" s="39">
        <v>0</v>
      </c>
      <c r="S52" s="39">
        <v>3885</v>
      </c>
      <c r="T52" s="39">
        <v>345</v>
      </c>
      <c r="U52" s="39">
        <v>1242</v>
      </c>
      <c r="V52" s="39">
        <v>686</v>
      </c>
      <c r="W52" s="39">
        <v>0</v>
      </c>
      <c r="X52" s="39">
        <v>1466</v>
      </c>
      <c r="Y52" s="39">
        <v>1267</v>
      </c>
      <c r="Z52" s="39">
        <v>313</v>
      </c>
      <c r="AA52" s="39">
        <v>523</v>
      </c>
      <c r="AB52" s="39">
        <v>1240</v>
      </c>
      <c r="AC52" s="39">
        <v>4316</v>
      </c>
      <c r="AD52" s="39">
        <v>157</v>
      </c>
      <c r="AE52" s="39">
        <v>6235</v>
      </c>
      <c r="AF52" s="39">
        <v>3947</v>
      </c>
      <c r="AG52" s="39">
        <v>0</v>
      </c>
      <c r="AH52" s="39">
        <v>214</v>
      </c>
      <c r="AI52" s="39">
        <v>187</v>
      </c>
      <c r="AJ52" s="39">
        <v>8165</v>
      </c>
      <c r="AK52" s="39">
        <v>791</v>
      </c>
      <c r="AL52" s="31">
        <f t="shared" ref="AL52" si="1">SUM(AL50:AL51)</f>
        <v>403306</v>
      </c>
      <c r="AM52" s="24"/>
    </row>
    <row r="53" spans="1:39" ht="15" customHeight="1">
      <c r="A53" s="24"/>
      <c r="B53" s="4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1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2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6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24"/>
      <c r="Q2" s="24"/>
      <c r="R2" s="24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24"/>
      <c r="AM2" s="24"/>
      <c r="AN2" s="24"/>
      <c r="AO2" s="24"/>
    </row>
    <row r="3" spans="1:4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8"/>
      <c r="N30" s="58"/>
      <c r="O30" s="57"/>
      <c r="P30" s="57"/>
      <c r="Q30" s="57"/>
      <c r="R30" s="57"/>
      <c r="S30" s="57"/>
      <c r="T30" s="57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24"/>
      <c r="AN30" s="24"/>
      <c r="AO30" s="24"/>
    </row>
    <row r="31" spans="1:41" hidden="1">
      <c r="A31" s="24"/>
      <c r="B31" s="1" t="s">
        <v>3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24"/>
      <c r="AN31" s="24"/>
      <c r="AO31" s="24"/>
    </row>
    <row r="32" spans="1:41" hidden="1">
      <c r="A32" s="24"/>
      <c r="B32" s="1" t="s">
        <v>1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24"/>
      <c r="AN32" s="24"/>
      <c r="AO32" s="24"/>
    </row>
    <row r="33" spans="1:41" hidden="1">
      <c r="A33" s="24"/>
      <c r="B33" s="1" t="s">
        <v>2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24"/>
      <c r="AN33" s="24"/>
      <c r="AO33" s="24"/>
    </row>
    <row r="34" spans="1:41" hidden="1">
      <c r="A34" s="24"/>
      <c r="B34" s="1" t="s">
        <v>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24"/>
      <c r="AN34" s="24"/>
      <c r="AO34" s="24"/>
    </row>
    <row r="35" spans="1:41" hidden="1">
      <c r="A35" s="24"/>
      <c r="B35" s="1" t="s">
        <v>5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24"/>
      <c r="AN35" s="24"/>
      <c r="AO35" s="24"/>
    </row>
    <row r="36" spans="1:41" hidden="1">
      <c r="A36" s="24"/>
      <c r="B36" s="1" t="s">
        <v>6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24"/>
      <c r="AN36" s="24"/>
      <c r="AO36" s="24"/>
    </row>
    <row r="37" spans="1:41" hidden="1">
      <c r="A37" s="24"/>
      <c r="B37" s="1" t="s">
        <v>7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24"/>
      <c r="AN37" s="24"/>
      <c r="AO37" s="24"/>
    </row>
    <row r="38" spans="1:41" hidden="1">
      <c r="A38" s="24"/>
      <c r="B38" s="1" t="s">
        <v>8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24"/>
      <c r="AN38" s="24"/>
      <c r="AO38" s="24"/>
    </row>
    <row r="39" spans="1:41" hidden="1">
      <c r="A39" s="24"/>
      <c r="B39" s="1" t="s">
        <v>9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24"/>
      <c r="AN39" s="24"/>
      <c r="AO39" s="24"/>
    </row>
    <row r="40" spans="1:41" hidden="1">
      <c r="A40" s="24"/>
      <c r="B40" s="1" t="s">
        <v>10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24"/>
      <c r="AN40" s="24"/>
      <c r="AO40" s="24"/>
    </row>
    <row r="41" spans="1:41" hidden="1">
      <c r="A41" s="24"/>
      <c r="B41" s="1" t="s">
        <v>11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24"/>
      <c r="AN41" s="24"/>
      <c r="AO41" s="24"/>
    </row>
    <row r="42" spans="1:41" hidden="1">
      <c r="A42" s="24"/>
      <c r="B42" s="1" t="s">
        <v>12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24"/>
      <c r="AN42" s="24"/>
      <c r="AO42" s="24"/>
    </row>
    <row r="43" spans="1:41" hidden="1">
      <c r="A43" s="24"/>
      <c r="B43" s="1" t="s">
        <v>13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24"/>
      <c r="AN43" s="24"/>
      <c r="AO43" s="24"/>
    </row>
    <row r="44" spans="1:41" hidden="1">
      <c r="A44" s="24"/>
      <c r="B44" s="1" t="s">
        <v>14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24"/>
      <c r="AN44" s="24"/>
      <c r="AO44" s="24"/>
    </row>
    <row r="45" spans="1:41" hidden="1">
      <c r="A45" s="24"/>
      <c r="B45" s="1" t="s">
        <v>15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24"/>
      <c r="AN45" s="24"/>
      <c r="AO45" s="24"/>
    </row>
    <row r="46" spans="1:41" hidden="1">
      <c r="A46" s="24"/>
      <c r="B46" s="1" t="s">
        <v>16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24"/>
      <c r="AN46" s="24"/>
      <c r="AO46" s="24"/>
    </row>
    <row r="47" spans="1:41" hidden="1">
      <c r="A47" s="24"/>
      <c r="B47" s="1" t="s">
        <v>17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24"/>
      <c r="AN47" s="24"/>
      <c r="AO47" s="24"/>
    </row>
    <row r="48" spans="1:41" hidden="1">
      <c r="A48" s="24"/>
      <c r="B48" s="1" t="s">
        <v>18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24"/>
      <c r="AN48" s="24"/>
      <c r="AO48" s="24"/>
    </row>
    <row r="49" spans="1:41">
      <c r="A49" s="24"/>
      <c r="B49" s="29" t="s">
        <v>36</v>
      </c>
      <c r="C49" s="36">
        <v>244</v>
      </c>
      <c r="D49" s="36">
        <v>38</v>
      </c>
      <c r="E49" s="36">
        <v>128</v>
      </c>
      <c r="F49" s="36">
        <v>381</v>
      </c>
      <c r="G49" s="36">
        <v>58</v>
      </c>
      <c r="H49" s="36">
        <v>147</v>
      </c>
      <c r="I49" s="36">
        <v>4</v>
      </c>
      <c r="J49" s="36">
        <v>0</v>
      </c>
      <c r="K49" s="36">
        <v>2</v>
      </c>
      <c r="L49" s="36">
        <v>0</v>
      </c>
      <c r="M49" s="36">
        <v>46</v>
      </c>
      <c r="N49" s="36">
        <v>32</v>
      </c>
      <c r="O49" s="36">
        <v>6</v>
      </c>
      <c r="P49" s="36">
        <v>10</v>
      </c>
      <c r="Q49" s="36">
        <v>8</v>
      </c>
      <c r="R49" s="36">
        <v>0</v>
      </c>
      <c r="S49" s="36">
        <v>26</v>
      </c>
      <c r="T49" s="36">
        <v>2</v>
      </c>
      <c r="U49" s="36">
        <v>8</v>
      </c>
      <c r="V49" s="36">
        <v>4</v>
      </c>
      <c r="W49" s="36">
        <v>0</v>
      </c>
      <c r="X49" s="36">
        <v>10</v>
      </c>
      <c r="Y49" s="36">
        <v>8</v>
      </c>
      <c r="Z49" s="36">
        <v>2</v>
      </c>
      <c r="AA49" s="36">
        <v>6</v>
      </c>
      <c r="AB49" s="36">
        <v>8</v>
      </c>
      <c r="AC49" s="36">
        <v>30</v>
      </c>
      <c r="AD49" s="36">
        <v>1</v>
      </c>
      <c r="AE49" s="36">
        <v>42</v>
      </c>
      <c r="AF49" s="36">
        <v>24</v>
      </c>
      <c r="AG49" s="36">
        <v>0</v>
      </c>
      <c r="AH49" s="37">
        <v>4</v>
      </c>
      <c r="AI49" s="37">
        <v>4</v>
      </c>
      <c r="AJ49" s="37">
        <v>72</v>
      </c>
      <c r="AK49" s="37">
        <v>4</v>
      </c>
      <c r="AL49" s="33">
        <f>SUM(C49:AK49)</f>
        <v>1359</v>
      </c>
      <c r="AM49" s="24"/>
      <c r="AN49" s="24"/>
      <c r="AO49" s="24"/>
    </row>
    <row r="50" spans="1:41">
      <c r="A50" s="24"/>
      <c r="B50" s="59" t="s">
        <v>37</v>
      </c>
      <c r="C50" s="36">
        <v>756</v>
      </c>
      <c r="D50" s="36">
        <v>0</v>
      </c>
      <c r="E50" s="36">
        <v>43</v>
      </c>
      <c r="F50" s="36">
        <v>228</v>
      </c>
      <c r="G50" s="36">
        <v>6</v>
      </c>
      <c r="H50" s="36">
        <v>152</v>
      </c>
      <c r="I50" s="36">
        <v>0</v>
      </c>
      <c r="J50" s="36">
        <v>0</v>
      </c>
      <c r="K50" s="36">
        <v>0</v>
      </c>
      <c r="L50" s="36">
        <v>0</v>
      </c>
      <c r="M50" s="36">
        <v>16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7">
        <v>12</v>
      </c>
      <c r="AK50" s="37">
        <v>4</v>
      </c>
      <c r="AL50" s="33">
        <f t="shared" ref="AL50" si="0">SUM(C50:AK50)</f>
        <v>1217</v>
      </c>
      <c r="AM50" s="24"/>
      <c r="AN50" s="24"/>
      <c r="AO50" s="24"/>
    </row>
    <row r="51" spans="1:41">
      <c r="A51" s="24"/>
      <c r="B51" s="60" t="s">
        <v>35</v>
      </c>
      <c r="C51" s="38">
        <v>1000</v>
      </c>
      <c r="D51" s="35">
        <v>38</v>
      </c>
      <c r="E51" s="35">
        <v>171</v>
      </c>
      <c r="F51" s="35">
        <v>609</v>
      </c>
      <c r="G51" s="35">
        <v>64</v>
      </c>
      <c r="H51" s="35">
        <v>299</v>
      </c>
      <c r="I51" s="35">
        <v>4</v>
      </c>
      <c r="J51" s="35">
        <v>0</v>
      </c>
      <c r="K51" s="35">
        <v>2</v>
      </c>
      <c r="L51" s="35">
        <v>0</v>
      </c>
      <c r="M51" s="35">
        <v>62</v>
      </c>
      <c r="N51" s="35">
        <v>32</v>
      </c>
      <c r="O51" s="35">
        <v>6</v>
      </c>
      <c r="P51" s="35">
        <v>10</v>
      </c>
      <c r="Q51" s="35">
        <v>8</v>
      </c>
      <c r="R51" s="35">
        <v>0</v>
      </c>
      <c r="S51" s="35">
        <v>26</v>
      </c>
      <c r="T51" s="35">
        <v>2</v>
      </c>
      <c r="U51" s="35">
        <v>8</v>
      </c>
      <c r="V51" s="35">
        <v>4</v>
      </c>
      <c r="W51" s="35">
        <v>0</v>
      </c>
      <c r="X51" s="35">
        <v>10</v>
      </c>
      <c r="Y51" s="35">
        <v>8</v>
      </c>
      <c r="Z51" s="35">
        <v>2</v>
      </c>
      <c r="AA51" s="35">
        <v>6</v>
      </c>
      <c r="AB51" s="35">
        <v>8</v>
      </c>
      <c r="AC51" s="35">
        <v>30</v>
      </c>
      <c r="AD51" s="35">
        <v>1</v>
      </c>
      <c r="AE51" s="35">
        <v>42</v>
      </c>
      <c r="AF51" s="35">
        <v>24</v>
      </c>
      <c r="AG51" s="35">
        <v>0</v>
      </c>
      <c r="AH51" s="35">
        <v>4</v>
      </c>
      <c r="AI51" s="35">
        <v>4</v>
      </c>
      <c r="AJ51" s="35">
        <v>84</v>
      </c>
      <c r="AK51" s="35">
        <v>8</v>
      </c>
      <c r="AL51" s="32">
        <f t="shared" ref="AL51" si="1">SUM(AL49:AL50)</f>
        <v>2576</v>
      </c>
      <c r="AM51" s="24"/>
      <c r="AN51" s="24"/>
      <c r="AO51" s="24"/>
    </row>
    <row r="52" spans="1:41" ht="15" customHeight="1">
      <c r="A52" s="24"/>
      <c r="B52" s="4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4.42578125" style="1" bestFit="1" customWidth="1"/>
    <col min="2" max="31" width="12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48">
        <v>45722</v>
      </c>
      <c r="C4" s="48">
        <v>45723</v>
      </c>
      <c r="D4" s="48">
        <v>45724</v>
      </c>
      <c r="E4" s="48">
        <v>45725</v>
      </c>
      <c r="F4" s="48">
        <v>45726</v>
      </c>
      <c r="G4" s="48">
        <v>45727</v>
      </c>
      <c r="H4" s="48">
        <v>45728</v>
      </c>
      <c r="I4" s="48">
        <v>45729</v>
      </c>
      <c r="J4" s="48">
        <v>45730</v>
      </c>
      <c r="K4" s="48">
        <v>45731</v>
      </c>
      <c r="L4" s="48">
        <v>45732</v>
      </c>
      <c r="M4" s="48">
        <v>45733</v>
      </c>
      <c r="N4" s="48">
        <v>45734</v>
      </c>
      <c r="O4" s="48">
        <v>45735</v>
      </c>
      <c r="P4" s="48">
        <v>45736</v>
      </c>
      <c r="Q4" s="48">
        <v>45737</v>
      </c>
      <c r="R4" s="48">
        <v>45738</v>
      </c>
      <c r="S4" s="48">
        <v>45739</v>
      </c>
      <c r="T4" s="48">
        <v>45740</v>
      </c>
      <c r="U4" s="48">
        <v>45741</v>
      </c>
      <c r="V4" s="48">
        <v>45742</v>
      </c>
      <c r="W4" s="48">
        <v>45743</v>
      </c>
      <c r="X4" s="48">
        <v>45744</v>
      </c>
      <c r="Y4" s="48">
        <v>45745</v>
      </c>
      <c r="Z4" s="48">
        <v>45746</v>
      </c>
      <c r="AA4" s="48">
        <v>45747</v>
      </c>
      <c r="AB4" s="48">
        <v>45748</v>
      </c>
      <c r="AC4" s="48">
        <v>45749</v>
      </c>
      <c r="AD4" s="48">
        <v>45750</v>
      </c>
      <c r="AE4" s="48">
        <v>45751</v>
      </c>
    </row>
    <row r="5" spans="1:31">
      <c r="A5" s="49" t="s">
        <v>36</v>
      </c>
      <c r="B5" s="30">
        <v>184329</v>
      </c>
      <c r="C5" s="30">
        <v>195620</v>
      </c>
      <c r="D5" s="30">
        <v>188128</v>
      </c>
      <c r="E5" s="30">
        <v>193628</v>
      </c>
      <c r="F5" s="30">
        <v>192653</v>
      </c>
      <c r="G5" s="30">
        <v>176150</v>
      </c>
      <c r="H5" s="30">
        <v>178220</v>
      </c>
      <c r="I5" s="30">
        <v>177591</v>
      </c>
      <c r="J5" s="30">
        <v>196549</v>
      </c>
      <c r="K5" s="30">
        <v>185737</v>
      </c>
      <c r="L5" s="30">
        <v>194479</v>
      </c>
      <c r="M5" s="30">
        <v>189931</v>
      </c>
      <c r="N5" s="30">
        <v>176463</v>
      </c>
      <c r="O5" s="30">
        <v>178719</v>
      </c>
      <c r="P5" s="30">
        <v>183719</v>
      </c>
      <c r="Q5" s="30">
        <v>198555</v>
      </c>
      <c r="R5" s="30">
        <v>183662</v>
      </c>
      <c r="S5" s="30">
        <v>188978</v>
      </c>
      <c r="T5" s="30">
        <v>188657</v>
      </c>
      <c r="U5" s="30">
        <v>179997</v>
      </c>
      <c r="V5" s="30">
        <v>183288</v>
      </c>
      <c r="W5" s="30">
        <v>190254</v>
      </c>
      <c r="X5" s="30">
        <v>191787</v>
      </c>
      <c r="Y5" s="30">
        <v>195150</v>
      </c>
      <c r="Z5" s="30">
        <v>199472</v>
      </c>
      <c r="AA5" s="30">
        <v>197038</v>
      </c>
      <c r="AB5" s="30">
        <v>184906</v>
      </c>
      <c r="AC5" s="30">
        <v>183260</v>
      </c>
      <c r="AD5" s="30">
        <v>188385</v>
      </c>
      <c r="AE5" s="30">
        <v>194054</v>
      </c>
    </row>
    <row r="6" spans="1:31">
      <c r="A6" s="50" t="s">
        <v>37</v>
      </c>
      <c r="B6" s="30">
        <v>205557</v>
      </c>
      <c r="C6" s="30">
        <v>217094</v>
      </c>
      <c r="D6" s="30">
        <v>217552</v>
      </c>
      <c r="E6" s="30">
        <v>224414</v>
      </c>
      <c r="F6" s="30">
        <v>215600</v>
      </c>
      <c r="G6" s="30">
        <v>201021</v>
      </c>
      <c r="H6" s="30">
        <v>203326</v>
      </c>
      <c r="I6" s="30">
        <v>199849</v>
      </c>
      <c r="J6" s="30">
        <v>218097</v>
      </c>
      <c r="K6" s="30">
        <v>225301</v>
      </c>
      <c r="L6" s="30">
        <v>226343</v>
      </c>
      <c r="M6" s="30">
        <v>206500</v>
      </c>
      <c r="N6" s="30">
        <v>197153</v>
      </c>
      <c r="O6" s="30">
        <v>198030</v>
      </c>
      <c r="P6" s="30">
        <v>206669</v>
      </c>
      <c r="Q6" s="30">
        <v>211334</v>
      </c>
      <c r="R6" s="30">
        <v>215670</v>
      </c>
      <c r="S6" s="30">
        <v>220841</v>
      </c>
      <c r="T6" s="30">
        <v>202925</v>
      </c>
      <c r="U6" s="30">
        <v>195048</v>
      </c>
      <c r="V6" s="30">
        <v>200972</v>
      </c>
      <c r="W6" s="30">
        <v>204824</v>
      </c>
      <c r="X6" s="30">
        <v>217563</v>
      </c>
      <c r="Y6" s="30">
        <v>224655</v>
      </c>
      <c r="Z6" s="30">
        <v>209450</v>
      </c>
      <c r="AA6" s="30">
        <v>196875</v>
      </c>
      <c r="AB6" s="30">
        <v>190378</v>
      </c>
      <c r="AC6" s="30">
        <v>193557</v>
      </c>
      <c r="AD6" s="30">
        <v>202108</v>
      </c>
      <c r="AE6" s="30">
        <v>209252</v>
      </c>
    </row>
    <row r="7" spans="1:31">
      <c r="A7" s="62" t="s">
        <v>35</v>
      </c>
      <c r="B7" s="31">
        <v>389886</v>
      </c>
      <c r="C7" s="31">
        <v>412714</v>
      </c>
      <c r="D7" s="31">
        <v>405680</v>
      </c>
      <c r="E7" s="31">
        <v>418042</v>
      </c>
      <c r="F7" s="31">
        <v>408253</v>
      </c>
      <c r="G7" s="31">
        <v>377171</v>
      </c>
      <c r="H7" s="31">
        <v>381546</v>
      </c>
      <c r="I7" s="31">
        <v>377440</v>
      </c>
      <c r="J7" s="31">
        <v>414646</v>
      </c>
      <c r="K7" s="31">
        <v>411038</v>
      </c>
      <c r="L7" s="31">
        <v>420822</v>
      </c>
      <c r="M7" s="31">
        <v>396431</v>
      </c>
      <c r="N7" s="31">
        <v>373616</v>
      </c>
      <c r="O7" s="31">
        <v>376749</v>
      </c>
      <c r="P7" s="31">
        <v>390388</v>
      </c>
      <c r="Q7" s="31">
        <v>409889</v>
      </c>
      <c r="R7" s="31">
        <v>399332</v>
      </c>
      <c r="S7" s="31">
        <v>409819</v>
      </c>
      <c r="T7" s="31">
        <v>391582</v>
      </c>
      <c r="U7" s="31">
        <v>375045</v>
      </c>
      <c r="V7" s="31">
        <v>384260</v>
      </c>
      <c r="W7" s="31">
        <v>395078</v>
      </c>
      <c r="X7" s="31">
        <v>409350</v>
      </c>
      <c r="Y7" s="31">
        <v>419805</v>
      </c>
      <c r="Z7" s="31">
        <v>408922</v>
      </c>
      <c r="AA7" s="31">
        <v>393913</v>
      </c>
      <c r="AB7" s="31">
        <v>375284</v>
      </c>
      <c r="AC7" s="31">
        <v>376817</v>
      </c>
      <c r="AD7" s="31">
        <v>390493</v>
      </c>
      <c r="AE7" s="31">
        <v>403306</v>
      </c>
    </row>
    <row r="8" spans="1:3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47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4.42578125" style="3" bestFit="1" customWidth="1"/>
    <col min="4" max="16" width="16.7109375" style="3" customWidth="1"/>
    <col min="17" max="17" width="9.85546875" style="3" bestFit="1" customWidth="1"/>
    <col min="18" max="29" width="9" style="3"/>
    <col min="30" max="30" width="119.140625" style="3" customWidth="1"/>
    <col min="31" max="16384" width="9" style="3"/>
  </cols>
  <sheetData>
    <row r="2" spans="1:30">
      <c r="D2" s="6"/>
    </row>
    <row r="4" spans="1:30" s="1" customFormat="1">
      <c r="D4" s="51">
        <v>45383</v>
      </c>
      <c r="E4" s="51">
        <v>45413</v>
      </c>
      <c r="F4" s="51">
        <v>45445</v>
      </c>
      <c r="G4" s="51">
        <v>45476</v>
      </c>
      <c r="H4" s="51">
        <v>45507</v>
      </c>
      <c r="I4" s="51">
        <v>45538</v>
      </c>
      <c r="J4" s="51">
        <v>45568</v>
      </c>
      <c r="K4" s="51">
        <v>45600</v>
      </c>
      <c r="L4" s="51">
        <v>45631</v>
      </c>
      <c r="M4" s="51">
        <v>45663</v>
      </c>
      <c r="N4" s="51">
        <v>45695</v>
      </c>
      <c r="O4" s="51">
        <v>45723</v>
      </c>
      <c r="Q4" s="52"/>
      <c r="R4" s="52"/>
    </row>
    <row r="5" spans="1:30" s="1" customFormat="1">
      <c r="A5" s="53"/>
      <c r="B5" s="53"/>
      <c r="C5" s="54" t="s">
        <v>36</v>
      </c>
      <c r="D5" s="55">
        <v>5204559</v>
      </c>
      <c r="E5" s="55">
        <v>4883700</v>
      </c>
      <c r="F5" s="55">
        <v>4462006</v>
      </c>
      <c r="G5" s="55">
        <v>5063282</v>
      </c>
      <c r="H5" s="42">
        <v>5088364</v>
      </c>
      <c r="I5" s="42">
        <v>4277072</v>
      </c>
      <c r="J5" s="42">
        <v>5127094</v>
      </c>
      <c r="K5" s="42">
        <v>5514168</v>
      </c>
      <c r="L5" s="42">
        <v>5926302</v>
      </c>
      <c r="M5" s="42">
        <v>6065456</v>
      </c>
      <c r="N5" s="42">
        <v>5419160</v>
      </c>
      <c r="O5" s="42">
        <v>5782933</v>
      </c>
    </row>
    <row r="6" spans="1:30" s="1" customFormat="1">
      <c r="A6" s="53"/>
      <c r="B6" s="53"/>
      <c r="C6" s="56" t="s">
        <v>37</v>
      </c>
      <c r="D6" s="55">
        <v>6233452</v>
      </c>
      <c r="E6" s="55">
        <v>5726133</v>
      </c>
      <c r="F6" s="55">
        <v>5608750</v>
      </c>
      <c r="G6" s="55">
        <v>6317029</v>
      </c>
      <c r="H6" s="42">
        <v>6375771</v>
      </c>
      <c r="I6" s="42">
        <v>5362921</v>
      </c>
      <c r="J6" s="42">
        <v>6177496</v>
      </c>
      <c r="K6" s="42">
        <v>6768202</v>
      </c>
      <c r="L6" s="42">
        <v>7688093</v>
      </c>
      <c r="M6" s="42">
        <v>7724245</v>
      </c>
      <c r="N6" s="42">
        <v>6773149</v>
      </c>
      <c r="O6" s="42">
        <v>6559068</v>
      </c>
    </row>
    <row r="7" spans="1:30" s="1" customFormat="1">
      <c r="C7" s="29" t="s">
        <v>38</v>
      </c>
      <c r="D7" s="55">
        <v>11438011</v>
      </c>
      <c r="E7" s="55">
        <v>10609833</v>
      </c>
      <c r="F7" s="55">
        <v>10070756</v>
      </c>
      <c r="G7" s="55">
        <v>11380311</v>
      </c>
      <c r="H7" s="42">
        <v>11464135</v>
      </c>
      <c r="I7" s="42">
        <v>9639993</v>
      </c>
      <c r="J7" s="42">
        <v>11304590</v>
      </c>
      <c r="K7" s="42">
        <v>12282370</v>
      </c>
      <c r="L7" s="42">
        <v>13566382</v>
      </c>
      <c r="M7" s="42">
        <v>13789701</v>
      </c>
      <c r="N7" s="42">
        <v>12192309</v>
      </c>
      <c r="O7" s="42">
        <v>12342001</v>
      </c>
    </row>
    <row r="8" spans="1:30">
      <c r="A8" s="4"/>
      <c r="B8" s="4"/>
      <c r="C8" s="4"/>
      <c r="AD8" s="6"/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1" spans="3:3">
      <c r="C41" s="3" t="s">
        <v>68</v>
      </c>
    </row>
    <row r="47" spans="3:3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39</v>
      </c>
      <c r="B1" s="12" t="s">
        <v>40</v>
      </c>
      <c r="C1" s="12" t="s">
        <v>41</v>
      </c>
      <c r="D1" s="13" t="s">
        <v>42</v>
      </c>
      <c r="E1" s="17" t="s">
        <v>43</v>
      </c>
      <c r="G1" s="13">
        <v>1</v>
      </c>
      <c r="H1" s="13" t="s">
        <v>44</v>
      </c>
      <c r="J1" s="13" t="s">
        <v>45</v>
      </c>
    </row>
    <row r="2" spans="1:10" s="13" customFormat="1">
      <c r="A2" s="16">
        <f>DAY(Table1[DATE])</f>
        <v>4</v>
      </c>
      <c r="B2" s="16" t="str">
        <f>INDEX(J1:J12,MATCH(MONTH(Table1[DATE]),G1:G12,0))</f>
        <v>Apr</v>
      </c>
      <c r="C2" s="16">
        <f>YEAR(Table1[DATE])</f>
        <v>2025</v>
      </c>
      <c r="D2" s="16">
        <v>2024</v>
      </c>
      <c r="E2" s="18">
        <f>'30-Day PAX'!AE4</f>
        <v>45751</v>
      </c>
      <c r="G2" s="13">
        <v>2</v>
      </c>
      <c r="H2" s="13" t="s">
        <v>46</v>
      </c>
      <c r="J2" s="13" t="s">
        <v>47</v>
      </c>
    </row>
    <row r="3" spans="1:10" ht="52.5" hidden="1" customHeight="1">
      <c r="G3">
        <v>3</v>
      </c>
      <c r="H3" t="s">
        <v>48</v>
      </c>
      <c r="J3" s="13" t="s">
        <v>49</v>
      </c>
    </row>
    <row r="4" spans="1:10" ht="36" hidden="1" customHeight="1">
      <c r="A4" t="s">
        <v>50</v>
      </c>
      <c r="G4">
        <v>4</v>
      </c>
      <c r="H4" t="s">
        <v>51</v>
      </c>
      <c r="J4" s="13" t="s">
        <v>52</v>
      </c>
    </row>
    <row r="5" spans="1:10" ht="53.25" hidden="1" customHeight="1">
      <c r="A5" t="s">
        <v>53</v>
      </c>
      <c r="B5" s="11" t="str">
        <f>A5&amp;$A$2&amp;VLOOKUP($A$2,$G$1:$H$31,2,0)&amp;" "&amp;$B$2&amp;" "&amp;$C$2</f>
        <v>Number of Total Passengers as of 4th Apr 2025</v>
      </c>
      <c r="G5">
        <v>5</v>
      </c>
      <c r="H5" t="s">
        <v>51</v>
      </c>
      <c r="J5" s="13" t="s">
        <v>54</v>
      </c>
    </row>
    <row r="6" spans="1:10" ht="32.25" hidden="1" customHeight="1">
      <c r="A6" t="s">
        <v>55</v>
      </c>
      <c r="G6">
        <v>6</v>
      </c>
      <c r="H6" t="s">
        <v>51</v>
      </c>
      <c r="J6" s="13" t="s">
        <v>56</v>
      </c>
    </row>
    <row r="7" spans="1:10" ht="42.75" hidden="1" customHeight="1">
      <c r="A7" t="s">
        <v>57</v>
      </c>
      <c r="B7" s="11" t="str">
        <f>A7&amp;$A$2&amp;VLOOKUP($A$2,$G$1:$H$31,2,0)&amp;" "&amp;$B$2&amp;" "&amp;$C$2</f>
        <v>Number of Total Flights as of 4th Apr 2025</v>
      </c>
      <c r="G7">
        <v>7</v>
      </c>
      <c r="H7" t="s">
        <v>51</v>
      </c>
      <c r="J7" s="13" t="s">
        <v>58</v>
      </c>
    </row>
    <row r="8" spans="1:10" ht="42.75" hidden="1" customHeight="1">
      <c r="A8" t="s">
        <v>59</v>
      </c>
      <c r="G8">
        <v>8</v>
      </c>
      <c r="H8" t="s">
        <v>51</v>
      </c>
      <c r="J8" s="13" t="s">
        <v>60</v>
      </c>
    </row>
    <row r="9" spans="1:10" ht="26.25" hidden="1" customHeight="1">
      <c r="A9" t="s">
        <v>61</v>
      </c>
      <c r="B9" s="11" t="str">
        <f>A9&amp;$A$2&amp;VLOOKUP($A$2,$G$1:$H$31,2,0)&amp;" "&amp;$B$2&amp;" "&amp;$C$2</f>
        <v>Total Passengers as of 4th Apr 2025</v>
      </c>
      <c r="G9">
        <v>9</v>
      </c>
      <c r="H9" t="s">
        <v>51</v>
      </c>
      <c r="J9" s="13" t="s">
        <v>62</v>
      </c>
    </row>
    <row r="10" spans="1:10" ht="43.5" hidden="1" customHeight="1">
      <c r="A10" t="s">
        <v>63</v>
      </c>
      <c r="G10">
        <v>10</v>
      </c>
      <c r="H10" t="s">
        <v>51</v>
      </c>
      <c r="J10" s="13" t="s">
        <v>64</v>
      </c>
    </row>
    <row r="11" spans="1:10" ht="57" hidden="1" customHeight="1">
      <c r="A11" t="s">
        <v>65</v>
      </c>
      <c r="B11" s="14" t="str">
        <f>A11&amp;TEXT('12-Months PAX'!$D$4,"mmmm")&amp;" "&amp;$D$2</f>
        <v>Total Passengers since April 2024</v>
      </c>
      <c r="G11">
        <v>11</v>
      </c>
      <c r="H11" t="s">
        <v>51</v>
      </c>
      <c r="J11" s="13" t="s">
        <v>66</v>
      </c>
    </row>
    <row r="12" spans="1:10" hidden="1">
      <c r="G12">
        <v>12</v>
      </c>
      <c r="H12" t="s">
        <v>51</v>
      </c>
      <c r="J12" s="13" t="s">
        <v>67</v>
      </c>
    </row>
    <row r="13" spans="1:10" hidden="1">
      <c r="G13">
        <v>13</v>
      </c>
      <c r="H13" t="s">
        <v>51</v>
      </c>
      <c r="J13" s="13"/>
    </row>
    <row r="14" spans="1:10" hidden="1">
      <c r="G14">
        <v>14</v>
      </c>
      <c r="H14" t="s">
        <v>51</v>
      </c>
      <c r="J14" s="13"/>
    </row>
    <row r="15" spans="1:10" hidden="1">
      <c r="G15">
        <v>15</v>
      </c>
      <c r="H15" t="s">
        <v>51</v>
      </c>
      <c r="J15" s="13"/>
    </row>
    <row r="16" spans="1:10" hidden="1">
      <c r="G16">
        <v>16</v>
      </c>
      <c r="H16" t="s">
        <v>51</v>
      </c>
      <c r="J16" s="13"/>
    </row>
    <row r="17" spans="7:10" hidden="1">
      <c r="G17">
        <v>17</v>
      </c>
      <c r="H17" t="s">
        <v>51</v>
      </c>
      <c r="J17" s="13"/>
    </row>
    <row r="18" spans="7:10" hidden="1">
      <c r="G18">
        <v>18</v>
      </c>
      <c r="H18" t="s">
        <v>51</v>
      </c>
      <c r="J18" s="13"/>
    </row>
    <row r="19" spans="7:10" hidden="1">
      <c r="G19">
        <v>19</v>
      </c>
      <c r="H19" t="s">
        <v>51</v>
      </c>
      <c r="J19" s="13"/>
    </row>
    <row r="20" spans="7:10" hidden="1">
      <c r="G20">
        <v>20</v>
      </c>
      <c r="H20" t="s">
        <v>51</v>
      </c>
      <c r="J20" s="13"/>
    </row>
    <row r="21" spans="7:10" hidden="1">
      <c r="G21">
        <v>21</v>
      </c>
      <c r="H21" t="s">
        <v>44</v>
      </c>
      <c r="J21" s="13"/>
    </row>
    <row r="22" spans="7:10" hidden="1">
      <c r="G22">
        <v>22</v>
      </c>
      <c r="H22" t="s">
        <v>46</v>
      </c>
      <c r="J22" s="13"/>
    </row>
    <row r="23" spans="7:10" hidden="1">
      <c r="G23">
        <v>23</v>
      </c>
      <c r="H23" t="s">
        <v>48</v>
      </c>
      <c r="J23" s="13"/>
    </row>
    <row r="24" spans="7:10" hidden="1">
      <c r="G24">
        <v>24</v>
      </c>
      <c r="H24" t="s">
        <v>51</v>
      </c>
      <c r="J24" s="13"/>
    </row>
    <row r="25" spans="7:10" hidden="1">
      <c r="G25">
        <v>25</v>
      </c>
      <c r="H25" t="s">
        <v>51</v>
      </c>
    </row>
    <row r="26" spans="7:10" hidden="1">
      <c r="G26">
        <v>26</v>
      </c>
      <c r="H26" t="s">
        <v>51</v>
      </c>
    </row>
    <row r="27" spans="7:10" hidden="1">
      <c r="G27">
        <v>27</v>
      </c>
      <c r="H27" t="s">
        <v>51</v>
      </c>
    </row>
    <row r="28" spans="7:10" hidden="1">
      <c r="G28">
        <v>28</v>
      </c>
      <c r="H28" t="s">
        <v>51</v>
      </c>
    </row>
    <row r="29" spans="7:10" hidden="1">
      <c r="G29">
        <v>29</v>
      </c>
      <c r="H29" t="s">
        <v>51</v>
      </c>
    </row>
    <row r="30" spans="7:10" hidden="1">
      <c r="G30">
        <v>30</v>
      </c>
      <c r="H30" t="s">
        <v>51</v>
      </c>
    </row>
    <row r="31" spans="7:10" hidden="1">
      <c r="G31">
        <v>31</v>
      </c>
      <c r="H31" t="s">
        <v>44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1f8fc93-d40b-44ac-9772-57f29c0b5a0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2025-04-08T04:00:19Z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